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URCHASING\Active RFBs RFPs RFQs\230824 (20-XXX) SE ARFF 100 Women's Locker Room Improvements\Drafts\"/>
    </mc:Choice>
  </mc:AlternateContent>
  <xr:revisionPtr revIDLastSave="0" documentId="8_{2BA1E965-D4F3-429D-9ABE-88150D09DE26}" xr6:coauthVersionLast="47" xr6:coauthVersionMax="47" xr10:uidLastSave="{00000000-0000-0000-0000-000000000000}"/>
  <bookViews>
    <workbookView xWindow="-110" yWindow="-110" windowWidth="25820" windowHeight="14020" tabRatio="452" xr2:uid="{00000000-000D-0000-FFFF-FFFF00000000}"/>
  </bookViews>
  <sheets>
    <sheet name="PW_Data" sheetId="3" r:id="rId1"/>
    <sheet name="Gen_Dec" sheetId="11" r:id="rId2"/>
    <sheet name="Assumptions" sheetId="2" r:id="rId3"/>
    <sheet name="Data Entry Instructions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2" l="1"/>
  <c r="A85" i="3"/>
  <c r="A86" i="3"/>
  <c r="A87" i="3"/>
  <c r="B87" i="3" s="1"/>
  <c r="A88" i="3"/>
  <c r="B88" i="3" s="1"/>
  <c r="A89" i="3"/>
  <c r="B89" i="3" s="1"/>
  <c r="B85" i="3"/>
  <c r="B86" i="3"/>
  <c r="C85" i="3"/>
  <c r="C86" i="3"/>
  <c r="C89" i="3"/>
  <c r="D85" i="3"/>
  <c r="D86" i="3"/>
  <c r="D89" i="3"/>
  <c r="E85" i="3"/>
  <c r="E86" i="3"/>
  <c r="E87" i="3"/>
  <c r="E88" i="3"/>
  <c r="E89" i="3"/>
  <c r="F85" i="3"/>
  <c r="F86" i="3"/>
  <c r="F87" i="3"/>
  <c r="F88" i="3"/>
  <c r="F89" i="3"/>
  <c r="G85" i="3"/>
  <c r="G86" i="3"/>
  <c r="G87" i="3"/>
  <c r="G88" i="3"/>
  <c r="G89" i="3"/>
  <c r="K85" i="3"/>
  <c r="K86" i="3"/>
  <c r="K87" i="3"/>
  <c r="K88" i="3"/>
  <c r="K89" i="3"/>
  <c r="L85" i="3"/>
  <c r="L86" i="3"/>
  <c r="L87" i="3"/>
  <c r="L88" i="3"/>
  <c r="L89" i="3"/>
  <c r="M85" i="3"/>
  <c r="M86" i="3"/>
  <c r="M87" i="3"/>
  <c r="M88" i="3"/>
  <c r="M89" i="3"/>
  <c r="X85" i="3"/>
  <c r="Y85" i="3" s="1"/>
  <c r="X86" i="3"/>
  <c r="Y86" i="3" s="1"/>
  <c r="X87" i="3"/>
  <c r="X88" i="3"/>
  <c r="Y88" i="3" s="1"/>
  <c r="X89" i="3"/>
  <c r="Y89" i="3" s="1"/>
  <c r="AJ85" i="3"/>
  <c r="AK85" i="3" s="1"/>
  <c r="AJ86" i="3"/>
  <c r="AK86" i="3" s="1"/>
  <c r="AJ87" i="3"/>
  <c r="AK87" i="3" s="1"/>
  <c r="AJ88" i="3"/>
  <c r="AK88" i="3" s="1"/>
  <c r="AJ89" i="3"/>
  <c r="AK89" i="3" s="1"/>
  <c r="AO85" i="3"/>
  <c r="AO86" i="3"/>
  <c r="AO87" i="3"/>
  <c r="AO88" i="3"/>
  <c r="AO89" i="3"/>
  <c r="D87" i="3" l="1"/>
  <c r="C87" i="3"/>
  <c r="AL88" i="3"/>
  <c r="Y87" i="3"/>
  <c r="AL87" i="3" s="1"/>
  <c r="AL89" i="3"/>
  <c r="AL85" i="3"/>
  <c r="AL86" i="3"/>
  <c r="D88" i="3"/>
  <c r="C88" i="3"/>
  <c r="A8" i="3" l="1"/>
  <c r="B8" i="3" s="1"/>
  <c r="E8" i="3"/>
  <c r="F8" i="3"/>
  <c r="G8" i="3"/>
  <c r="K8" i="3"/>
  <c r="X8" i="3"/>
  <c r="Y8" i="3" s="1"/>
  <c r="AJ8" i="3"/>
  <c r="AK8" i="3" s="1"/>
  <c r="AO8" i="3"/>
  <c r="A9" i="3"/>
  <c r="C9" i="3" s="1"/>
  <c r="E9" i="3"/>
  <c r="F9" i="3"/>
  <c r="G9" i="3"/>
  <c r="K9" i="3"/>
  <c r="X9" i="3"/>
  <c r="Y9" i="3" s="1"/>
  <c r="AJ9" i="3"/>
  <c r="AK9" i="3" s="1"/>
  <c r="AO9" i="3"/>
  <c r="A10" i="3"/>
  <c r="D10" i="3" s="1"/>
  <c r="E10" i="3"/>
  <c r="F10" i="3"/>
  <c r="G10" i="3"/>
  <c r="K10" i="3"/>
  <c r="X10" i="3"/>
  <c r="Y10" i="3" s="1"/>
  <c r="AJ10" i="3"/>
  <c r="AK10" i="3" s="1"/>
  <c r="AO10" i="3"/>
  <c r="A11" i="3"/>
  <c r="B11" i="3" s="1"/>
  <c r="E11" i="3"/>
  <c r="F11" i="3"/>
  <c r="G11" i="3"/>
  <c r="K11" i="3"/>
  <c r="X11" i="3"/>
  <c r="Y11" i="3" s="1"/>
  <c r="AJ11" i="3"/>
  <c r="AK11" i="3" s="1"/>
  <c r="AO11" i="3"/>
  <c r="A12" i="3"/>
  <c r="B12" i="3" s="1"/>
  <c r="E12" i="3"/>
  <c r="F12" i="3"/>
  <c r="G12" i="3"/>
  <c r="K12" i="3"/>
  <c r="X12" i="3"/>
  <c r="Y12" i="3" s="1"/>
  <c r="AJ12" i="3"/>
  <c r="AK12" i="3" s="1"/>
  <c r="AO12" i="3"/>
  <c r="A13" i="3"/>
  <c r="C13" i="3" s="1"/>
  <c r="E13" i="3"/>
  <c r="F13" i="3"/>
  <c r="G13" i="3"/>
  <c r="K13" i="3"/>
  <c r="X13" i="3"/>
  <c r="Y13" i="3" s="1"/>
  <c r="AJ13" i="3"/>
  <c r="AK13" i="3" s="1"/>
  <c r="AO13" i="3"/>
  <c r="A14" i="3"/>
  <c r="D14" i="3" s="1"/>
  <c r="E14" i="3"/>
  <c r="F14" i="3"/>
  <c r="G14" i="3"/>
  <c r="K14" i="3"/>
  <c r="X14" i="3"/>
  <c r="Y14" i="3" s="1"/>
  <c r="AJ14" i="3"/>
  <c r="AK14" i="3" s="1"/>
  <c r="AO14" i="3"/>
  <c r="A15" i="3"/>
  <c r="B15" i="3" s="1"/>
  <c r="E15" i="3"/>
  <c r="F15" i="3"/>
  <c r="G15" i="3"/>
  <c r="K15" i="3"/>
  <c r="X15" i="3"/>
  <c r="Y15" i="3" s="1"/>
  <c r="AJ15" i="3"/>
  <c r="AK15" i="3" s="1"/>
  <c r="AO15" i="3"/>
  <c r="A16" i="3"/>
  <c r="B16" i="3" s="1"/>
  <c r="E16" i="3"/>
  <c r="F16" i="3"/>
  <c r="G16" i="3"/>
  <c r="K16" i="3"/>
  <c r="X16" i="3"/>
  <c r="Y16" i="3" s="1"/>
  <c r="AJ16" i="3"/>
  <c r="AK16" i="3" s="1"/>
  <c r="AO16" i="3"/>
  <c r="A17" i="3"/>
  <c r="C17" i="3" s="1"/>
  <c r="E17" i="3"/>
  <c r="F17" i="3"/>
  <c r="G17" i="3"/>
  <c r="K17" i="3"/>
  <c r="X17" i="3"/>
  <c r="Y17" i="3" s="1"/>
  <c r="AJ17" i="3"/>
  <c r="AK17" i="3" s="1"/>
  <c r="AO17" i="3"/>
  <c r="A18" i="3"/>
  <c r="D18" i="3" s="1"/>
  <c r="E18" i="3"/>
  <c r="F18" i="3"/>
  <c r="G18" i="3"/>
  <c r="K18" i="3"/>
  <c r="X18" i="3"/>
  <c r="Y18" i="3" s="1"/>
  <c r="AJ18" i="3"/>
  <c r="AK18" i="3" s="1"/>
  <c r="AO18" i="3"/>
  <c r="A19" i="3"/>
  <c r="B19" i="3" s="1"/>
  <c r="E19" i="3"/>
  <c r="F19" i="3"/>
  <c r="G19" i="3"/>
  <c r="K19" i="3"/>
  <c r="X19" i="3"/>
  <c r="Y19" i="3" s="1"/>
  <c r="AJ19" i="3"/>
  <c r="AK19" i="3" s="1"/>
  <c r="AO19" i="3"/>
  <c r="A20" i="3"/>
  <c r="B20" i="3" s="1"/>
  <c r="E20" i="3"/>
  <c r="F20" i="3"/>
  <c r="G20" i="3"/>
  <c r="K20" i="3"/>
  <c r="X20" i="3"/>
  <c r="Y20" i="3" s="1"/>
  <c r="AJ20" i="3"/>
  <c r="AK20" i="3" s="1"/>
  <c r="AO20" i="3"/>
  <c r="A21" i="3"/>
  <c r="C21" i="3" s="1"/>
  <c r="E21" i="3"/>
  <c r="F21" i="3"/>
  <c r="G21" i="3"/>
  <c r="K21" i="3"/>
  <c r="X21" i="3"/>
  <c r="Y21" i="3" s="1"/>
  <c r="AJ21" i="3"/>
  <c r="AK21" i="3" s="1"/>
  <c r="AO21" i="3"/>
  <c r="A22" i="3"/>
  <c r="D22" i="3" s="1"/>
  <c r="E22" i="3"/>
  <c r="F22" i="3"/>
  <c r="G22" i="3"/>
  <c r="K22" i="3"/>
  <c r="X22" i="3"/>
  <c r="Y22" i="3" s="1"/>
  <c r="AJ22" i="3"/>
  <c r="AK22" i="3" s="1"/>
  <c r="AO22" i="3"/>
  <c r="A23" i="3"/>
  <c r="B23" i="3" s="1"/>
  <c r="E23" i="3"/>
  <c r="F23" i="3"/>
  <c r="G23" i="3"/>
  <c r="K23" i="3"/>
  <c r="X23" i="3"/>
  <c r="Y23" i="3" s="1"/>
  <c r="AJ23" i="3"/>
  <c r="AK23" i="3" s="1"/>
  <c r="AO23" i="3"/>
  <c r="A24" i="3"/>
  <c r="B24" i="3" s="1"/>
  <c r="E24" i="3"/>
  <c r="F24" i="3"/>
  <c r="G24" i="3"/>
  <c r="K24" i="3"/>
  <c r="X24" i="3"/>
  <c r="Y24" i="3" s="1"/>
  <c r="AJ24" i="3"/>
  <c r="AK24" i="3" s="1"/>
  <c r="AO24" i="3"/>
  <c r="A25" i="3"/>
  <c r="C25" i="3" s="1"/>
  <c r="E25" i="3"/>
  <c r="F25" i="3"/>
  <c r="G25" i="3"/>
  <c r="K25" i="3"/>
  <c r="X25" i="3"/>
  <c r="Y25" i="3" s="1"/>
  <c r="AJ25" i="3"/>
  <c r="AK25" i="3" s="1"/>
  <c r="AO25" i="3"/>
  <c r="A26" i="3"/>
  <c r="C26" i="3" s="1"/>
  <c r="E26" i="3"/>
  <c r="F26" i="3"/>
  <c r="G26" i="3"/>
  <c r="K26" i="3"/>
  <c r="X26" i="3"/>
  <c r="Y26" i="3" s="1"/>
  <c r="AJ26" i="3"/>
  <c r="AK26" i="3" s="1"/>
  <c r="AO26" i="3"/>
  <c r="A27" i="3"/>
  <c r="B27" i="3" s="1"/>
  <c r="E27" i="3"/>
  <c r="F27" i="3"/>
  <c r="G27" i="3"/>
  <c r="K27" i="3"/>
  <c r="X27" i="3"/>
  <c r="Y27" i="3" s="1"/>
  <c r="AJ27" i="3"/>
  <c r="AK27" i="3" s="1"/>
  <c r="AO27" i="3"/>
  <c r="A28" i="3"/>
  <c r="B28" i="3" s="1"/>
  <c r="E28" i="3"/>
  <c r="F28" i="3"/>
  <c r="G28" i="3"/>
  <c r="K28" i="3"/>
  <c r="X28" i="3"/>
  <c r="Y28" i="3" s="1"/>
  <c r="AJ28" i="3"/>
  <c r="AK28" i="3" s="1"/>
  <c r="AO28" i="3"/>
  <c r="A29" i="3"/>
  <c r="C29" i="3" s="1"/>
  <c r="E29" i="3"/>
  <c r="F29" i="3"/>
  <c r="G29" i="3"/>
  <c r="K29" i="3"/>
  <c r="X29" i="3"/>
  <c r="Y29" i="3" s="1"/>
  <c r="AJ29" i="3"/>
  <c r="AK29" i="3" s="1"/>
  <c r="AO29" i="3"/>
  <c r="A30" i="3"/>
  <c r="D30" i="3" s="1"/>
  <c r="E30" i="3"/>
  <c r="F30" i="3"/>
  <c r="G30" i="3"/>
  <c r="K30" i="3"/>
  <c r="X30" i="3"/>
  <c r="Y30" i="3" s="1"/>
  <c r="AJ30" i="3"/>
  <c r="AK30" i="3" s="1"/>
  <c r="AO30" i="3"/>
  <c r="A31" i="3"/>
  <c r="D31" i="3" s="1"/>
  <c r="E31" i="3"/>
  <c r="F31" i="3"/>
  <c r="G31" i="3"/>
  <c r="K31" i="3"/>
  <c r="X31" i="3"/>
  <c r="Y31" i="3" s="1"/>
  <c r="AJ31" i="3"/>
  <c r="AK31" i="3" s="1"/>
  <c r="AO31" i="3"/>
  <c r="A32" i="3"/>
  <c r="B32" i="3" s="1"/>
  <c r="E32" i="3"/>
  <c r="F32" i="3"/>
  <c r="G32" i="3"/>
  <c r="K32" i="3"/>
  <c r="X32" i="3"/>
  <c r="Y32" i="3" s="1"/>
  <c r="AJ32" i="3"/>
  <c r="AK32" i="3" s="1"/>
  <c r="AO32" i="3"/>
  <c r="A33" i="3"/>
  <c r="B33" i="3" s="1"/>
  <c r="E33" i="3"/>
  <c r="F33" i="3"/>
  <c r="G33" i="3"/>
  <c r="K33" i="3"/>
  <c r="X33" i="3"/>
  <c r="Y33" i="3" s="1"/>
  <c r="AJ33" i="3"/>
  <c r="AK33" i="3" s="1"/>
  <c r="AO33" i="3"/>
  <c r="A34" i="3"/>
  <c r="B34" i="3" s="1"/>
  <c r="E34" i="3"/>
  <c r="F34" i="3"/>
  <c r="G34" i="3"/>
  <c r="K34" i="3"/>
  <c r="X34" i="3"/>
  <c r="Y34" i="3" s="1"/>
  <c r="AJ34" i="3"/>
  <c r="AK34" i="3" s="1"/>
  <c r="AO34" i="3"/>
  <c r="A35" i="3"/>
  <c r="C35" i="3" s="1"/>
  <c r="E35" i="3"/>
  <c r="F35" i="3"/>
  <c r="G35" i="3"/>
  <c r="K35" i="3"/>
  <c r="X35" i="3"/>
  <c r="Y35" i="3" s="1"/>
  <c r="AJ35" i="3"/>
  <c r="AK35" i="3" s="1"/>
  <c r="AO35" i="3"/>
  <c r="A36" i="3"/>
  <c r="D36" i="3" s="1"/>
  <c r="E36" i="3"/>
  <c r="F36" i="3"/>
  <c r="G36" i="3"/>
  <c r="K36" i="3"/>
  <c r="X36" i="3"/>
  <c r="Y36" i="3" s="1"/>
  <c r="AJ36" i="3"/>
  <c r="AK36" i="3" s="1"/>
  <c r="AO36" i="3"/>
  <c r="A37" i="3"/>
  <c r="B37" i="3" s="1"/>
  <c r="E37" i="3"/>
  <c r="F37" i="3"/>
  <c r="G37" i="3"/>
  <c r="K37" i="3"/>
  <c r="X37" i="3"/>
  <c r="Y37" i="3" s="1"/>
  <c r="AJ37" i="3"/>
  <c r="AK37" i="3" s="1"/>
  <c r="AO37" i="3"/>
  <c r="A38" i="3"/>
  <c r="B38" i="3" s="1"/>
  <c r="E38" i="3"/>
  <c r="F38" i="3"/>
  <c r="G38" i="3"/>
  <c r="K38" i="3"/>
  <c r="X38" i="3"/>
  <c r="Y38" i="3" s="1"/>
  <c r="AJ38" i="3"/>
  <c r="AK38" i="3" s="1"/>
  <c r="AO38" i="3"/>
  <c r="A39" i="3"/>
  <c r="C39" i="3" s="1"/>
  <c r="E39" i="3"/>
  <c r="F39" i="3"/>
  <c r="G39" i="3"/>
  <c r="K39" i="3"/>
  <c r="X39" i="3"/>
  <c r="Y39" i="3" s="1"/>
  <c r="AJ39" i="3"/>
  <c r="AK39" i="3" s="1"/>
  <c r="AO39" i="3"/>
  <c r="A40" i="3"/>
  <c r="D40" i="3" s="1"/>
  <c r="E40" i="3"/>
  <c r="F40" i="3"/>
  <c r="G40" i="3"/>
  <c r="K40" i="3"/>
  <c r="X40" i="3"/>
  <c r="Y40" i="3" s="1"/>
  <c r="AJ40" i="3"/>
  <c r="AK40" i="3" s="1"/>
  <c r="AO40" i="3"/>
  <c r="A41" i="3"/>
  <c r="B41" i="3" s="1"/>
  <c r="E41" i="3"/>
  <c r="F41" i="3"/>
  <c r="G41" i="3"/>
  <c r="K41" i="3"/>
  <c r="X41" i="3"/>
  <c r="Y41" i="3" s="1"/>
  <c r="AJ41" i="3"/>
  <c r="AK41" i="3" s="1"/>
  <c r="AO41" i="3"/>
  <c r="A42" i="3"/>
  <c r="B42" i="3" s="1"/>
  <c r="E42" i="3"/>
  <c r="F42" i="3"/>
  <c r="G42" i="3"/>
  <c r="K42" i="3"/>
  <c r="X42" i="3"/>
  <c r="Y42" i="3" s="1"/>
  <c r="AJ42" i="3"/>
  <c r="AK42" i="3" s="1"/>
  <c r="AO42" i="3"/>
  <c r="A43" i="3"/>
  <c r="C43" i="3" s="1"/>
  <c r="E43" i="3"/>
  <c r="F43" i="3"/>
  <c r="G43" i="3"/>
  <c r="K43" i="3"/>
  <c r="X43" i="3"/>
  <c r="Y43" i="3" s="1"/>
  <c r="AJ43" i="3"/>
  <c r="AK43" i="3" s="1"/>
  <c r="AO43" i="3"/>
  <c r="A44" i="3"/>
  <c r="C44" i="3" s="1"/>
  <c r="E44" i="3"/>
  <c r="F44" i="3"/>
  <c r="G44" i="3"/>
  <c r="K44" i="3"/>
  <c r="X44" i="3"/>
  <c r="Y44" i="3" s="1"/>
  <c r="AJ44" i="3"/>
  <c r="AK44" i="3" s="1"/>
  <c r="AO44" i="3"/>
  <c r="A45" i="3"/>
  <c r="B45" i="3" s="1"/>
  <c r="E45" i="3"/>
  <c r="F45" i="3"/>
  <c r="G45" i="3"/>
  <c r="K45" i="3"/>
  <c r="X45" i="3"/>
  <c r="Y45" i="3" s="1"/>
  <c r="AJ45" i="3"/>
  <c r="AK45" i="3" s="1"/>
  <c r="AO45" i="3"/>
  <c r="A46" i="3"/>
  <c r="B46" i="3" s="1"/>
  <c r="E46" i="3"/>
  <c r="F46" i="3"/>
  <c r="G46" i="3"/>
  <c r="K46" i="3"/>
  <c r="X46" i="3"/>
  <c r="Y46" i="3" s="1"/>
  <c r="AJ46" i="3"/>
  <c r="AK46" i="3" s="1"/>
  <c r="AO46" i="3"/>
  <c r="A47" i="3"/>
  <c r="C47" i="3" s="1"/>
  <c r="E47" i="3"/>
  <c r="F47" i="3"/>
  <c r="G47" i="3"/>
  <c r="K47" i="3"/>
  <c r="X47" i="3"/>
  <c r="Y47" i="3" s="1"/>
  <c r="AJ47" i="3"/>
  <c r="AK47" i="3" s="1"/>
  <c r="AO47" i="3"/>
  <c r="A48" i="3"/>
  <c r="C48" i="3" s="1"/>
  <c r="E48" i="3"/>
  <c r="F48" i="3"/>
  <c r="G48" i="3"/>
  <c r="K48" i="3"/>
  <c r="X48" i="3"/>
  <c r="Y48" i="3" s="1"/>
  <c r="AJ48" i="3"/>
  <c r="AK48" i="3" s="1"/>
  <c r="AO48" i="3"/>
  <c r="A49" i="3"/>
  <c r="B49" i="3" s="1"/>
  <c r="E49" i="3"/>
  <c r="F49" i="3"/>
  <c r="G49" i="3"/>
  <c r="K49" i="3"/>
  <c r="X49" i="3"/>
  <c r="Y49" i="3" s="1"/>
  <c r="AJ49" i="3"/>
  <c r="AK49" i="3" s="1"/>
  <c r="AO49" i="3"/>
  <c r="A50" i="3"/>
  <c r="B50" i="3" s="1"/>
  <c r="E50" i="3"/>
  <c r="F50" i="3"/>
  <c r="G50" i="3"/>
  <c r="K50" i="3"/>
  <c r="X50" i="3"/>
  <c r="Y50" i="3" s="1"/>
  <c r="AJ50" i="3"/>
  <c r="AK50" i="3" s="1"/>
  <c r="AO50" i="3"/>
  <c r="A51" i="3"/>
  <c r="C51" i="3" s="1"/>
  <c r="E51" i="3"/>
  <c r="F51" i="3"/>
  <c r="G51" i="3"/>
  <c r="K51" i="3"/>
  <c r="X51" i="3"/>
  <c r="Y51" i="3" s="1"/>
  <c r="AJ51" i="3"/>
  <c r="AK51" i="3" s="1"/>
  <c r="AO51" i="3"/>
  <c r="A52" i="3"/>
  <c r="D52" i="3" s="1"/>
  <c r="E52" i="3"/>
  <c r="F52" i="3"/>
  <c r="G52" i="3"/>
  <c r="K52" i="3"/>
  <c r="X52" i="3"/>
  <c r="Y52" i="3" s="1"/>
  <c r="AJ52" i="3"/>
  <c r="AK52" i="3" s="1"/>
  <c r="AO52" i="3"/>
  <c r="A53" i="3"/>
  <c r="B53" i="3" s="1"/>
  <c r="E53" i="3"/>
  <c r="F53" i="3"/>
  <c r="G53" i="3"/>
  <c r="K53" i="3"/>
  <c r="X53" i="3"/>
  <c r="Y53" i="3" s="1"/>
  <c r="AJ53" i="3"/>
  <c r="AK53" i="3" s="1"/>
  <c r="AO53" i="3"/>
  <c r="A54" i="3"/>
  <c r="B54" i="3" s="1"/>
  <c r="E54" i="3"/>
  <c r="F54" i="3"/>
  <c r="G54" i="3"/>
  <c r="K54" i="3"/>
  <c r="X54" i="3"/>
  <c r="Y54" i="3" s="1"/>
  <c r="AJ54" i="3"/>
  <c r="AK54" i="3" s="1"/>
  <c r="AO54" i="3"/>
  <c r="A55" i="3"/>
  <c r="B55" i="3" s="1"/>
  <c r="E55" i="3"/>
  <c r="F55" i="3"/>
  <c r="G55" i="3"/>
  <c r="K55" i="3"/>
  <c r="X55" i="3"/>
  <c r="Y55" i="3" s="1"/>
  <c r="AJ55" i="3"/>
  <c r="AK55" i="3" s="1"/>
  <c r="AO55" i="3"/>
  <c r="A56" i="3"/>
  <c r="C56" i="3" s="1"/>
  <c r="E56" i="3"/>
  <c r="F56" i="3"/>
  <c r="G56" i="3"/>
  <c r="K56" i="3"/>
  <c r="X56" i="3"/>
  <c r="Y56" i="3" s="1"/>
  <c r="AJ56" i="3"/>
  <c r="AK56" i="3" s="1"/>
  <c r="AO56" i="3"/>
  <c r="A57" i="3"/>
  <c r="C57" i="3" s="1"/>
  <c r="E57" i="3"/>
  <c r="F57" i="3"/>
  <c r="G57" i="3"/>
  <c r="K57" i="3"/>
  <c r="X57" i="3"/>
  <c r="Y57" i="3" s="1"/>
  <c r="AJ57" i="3"/>
  <c r="AK57" i="3" s="1"/>
  <c r="AO57" i="3"/>
  <c r="A58" i="3"/>
  <c r="B58" i="3" s="1"/>
  <c r="E58" i="3"/>
  <c r="F58" i="3"/>
  <c r="G58" i="3"/>
  <c r="K58" i="3"/>
  <c r="X58" i="3"/>
  <c r="Y58" i="3" s="1"/>
  <c r="AJ58" i="3"/>
  <c r="AK58" i="3" s="1"/>
  <c r="AO58" i="3"/>
  <c r="A59" i="3"/>
  <c r="B59" i="3" s="1"/>
  <c r="E59" i="3"/>
  <c r="F59" i="3"/>
  <c r="G59" i="3"/>
  <c r="K59" i="3"/>
  <c r="X59" i="3"/>
  <c r="Y59" i="3" s="1"/>
  <c r="AJ59" i="3"/>
  <c r="AK59" i="3" s="1"/>
  <c r="AO59" i="3"/>
  <c r="A60" i="3"/>
  <c r="C60" i="3" s="1"/>
  <c r="E60" i="3"/>
  <c r="F60" i="3"/>
  <c r="G60" i="3"/>
  <c r="K60" i="3"/>
  <c r="X60" i="3"/>
  <c r="Y60" i="3" s="1"/>
  <c r="AJ60" i="3"/>
  <c r="AK60" i="3" s="1"/>
  <c r="AO60" i="3"/>
  <c r="A61" i="3"/>
  <c r="D61" i="3" s="1"/>
  <c r="E61" i="3"/>
  <c r="F61" i="3"/>
  <c r="G61" i="3"/>
  <c r="K61" i="3"/>
  <c r="X61" i="3"/>
  <c r="Y61" i="3" s="1"/>
  <c r="AJ61" i="3"/>
  <c r="AK61" i="3" s="1"/>
  <c r="AO61" i="3"/>
  <c r="A62" i="3"/>
  <c r="B62" i="3" s="1"/>
  <c r="E62" i="3"/>
  <c r="F62" i="3"/>
  <c r="G62" i="3"/>
  <c r="K62" i="3"/>
  <c r="X62" i="3"/>
  <c r="Y62" i="3" s="1"/>
  <c r="AJ62" i="3"/>
  <c r="AK62" i="3" s="1"/>
  <c r="AO62" i="3"/>
  <c r="A63" i="3"/>
  <c r="B63" i="3" s="1"/>
  <c r="E63" i="3"/>
  <c r="F63" i="3"/>
  <c r="G63" i="3"/>
  <c r="K63" i="3"/>
  <c r="X63" i="3"/>
  <c r="Y63" i="3" s="1"/>
  <c r="AJ63" i="3"/>
  <c r="AK63" i="3" s="1"/>
  <c r="AO63" i="3"/>
  <c r="A64" i="3"/>
  <c r="C64" i="3" s="1"/>
  <c r="E64" i="3"/>
  <c r="F64" i="3"/>
  <c r="G64" i="3"/>
  <c r="K64" i="3"/>
  <c r="X64" i="3"/>
  <c r="Y64" i="3" s="1"/>
  <c r="AJ64" i="3"/>
  <c r="AK64" i="3" s="1"/>
  <c r="AO64" i="3"/>
  <c r="A65" i="3"/>
  <c r="D65" i="3" s="1"/>
  <c r="E65" i="3"/>
  <c r="F65" i="3"/>
  <c r="G65" i="3"/>
  <c r="K65" i="3"/>
  <c r="X65" i="3"/>
  <c r="Y65" i="3" s="1"/>
  <c r="AJ65" i="3"/>
  <c r="AK65" i="3" s="1"/>
  <c r="AO65" i="3"/>
  <c r="A66" i="3"/>
  <c r="D66" i="3" s="1"/>
  <c r="E66" i="3"/>
  <c r="F66" i="3"/>
  <c r="G66" i="3"/>
  <c r="K66" i="3"/>
  <c r="X66" i="3"/>
  <c r="Y66" i="3" s="1"/>
  <c r="AJ66" i="3"/>
  <c r="AK66" i="3" s="1"/>
  <c r="AO66" i="3"/>
  <c r="A67" i="3"/>
  <c r="B67" i="3" s="1"/>
  <c r="E67" i="3"/>
  <c r="F67" i="3"/>
  <c r="G67" i="3"/>
  <c r="K67" i="3"/>
  <c r="X67" i="3"/>
  <c r="Y67" i="3" s="1"/>
  <c r="AJ67" i="3"/>
  <c r="AK67" i="3" s="1"/>
  <c r="AO67" i="3"/>
  <c r="A68" i="3"/>
  <c r="B68" i="3" s="1"/>
  <c r="E68" i="3"/>
  <c r="F68" i="3"/>
  <c r="G68" i="3"/>
  <c r="K68" i="3"/>
  <c r="X68" i="3"/>
  <c r="Y68" i="3" s="1"/>
  <c r="AJ68" i="3"/>
  <c r="AK68" i="3" s="1"/>
  <c r="AO68" i="3"/>
  <c r="A69" i="3"/>
  <c r="C69" i="3" s="1"/>
  <c r="E69" i="3"/>
  <c r="F69" i="3"/>
  <c r="G69" i="3"/>
  <c r="K69" i="3"/>
  <c r="X69" i="3"/>
  <c r="Y69" i="3" s="1"/>
  <c r="AJ69" i="3"/>
  <c r="AK69" i="3" s="1"/>
  <c r="AO69" i="3"/>
  <c r="A70" i="3"/>
  <c r="C70" i="3" s="1"/>
  <c r="E70" i="3"/>
  <c r="F70" i="3"/>
  <c r="G70" i="3"/>
  <c r="K70" i="3"/>
  <c r="X70" i="3"/>
  <c r="Y70" i="3" s="1"/>
  <c r="AJ70" i="3"/>
  <c r="AK70" i="3" s="1"/>
  <c r="AO70" i="3"/>
  <c r="A71" i="3"/>
  <c r="B71" i="3" s="1"/>
  <c r="E71" i="3"/>
  <c r="F71" i="3"/>
  <c r="G71" i="3"/>
  <c r="K71" i="3"/>
  <c r="X71" i="3"/>
  <c r="Y71" i="3" s="1"/>
  <c r="AJ71" i="3"/>
  <c r="AK71" i="3" s="1"/>
  <c r="AO71" i="3"/>
  <c r="A72" i="3"/>
  <c r="B72" i="3" s="1"/>
  <c r="E72" i="3"/>
  <c r="F72" i="3"/>
  <c r="G72" i="3"/>
  <c r="K72" i="3"/>
  <c r="X72" i="3"/>
  <c r="Y72" i="3" s="1"/>
  <c r="AJ72" i="3"/>
  <c r="AK72" i="3" s="1"/>
  <c r="AO72" i="3"/>
  <c r="A73" i="3"/>
  <c r="C73" i="3" s="1"/>
  <c r="E73" i="3"/>
  <c r="F73" i="3"/>
  <c r="G73" i="3"/>
  <c r="K73" i="3"/>
  <c r="X73" i="3"/>
  <c r="Y73" i="3" s="1"/>
  <c r="AJ73" i="3"/>
  <c r="AK73" i="3" s="1"/>
  <c r="AO73" i="3"/>
  <c r="A74" i="3"/>
  <c r="B74" i="3" s="1"/>
  <c r="E74" i="3"/>
  <c r="F74" i="3"/>
  <c r="G74" i="3"/>
  <c r="K74" i="3"/>
  <c r="X74" i="3"/>
  <c r="Y74" i="3" s="1"/>
  <c r="AJ74" i="3"/>
  <c r="AK74" i="3" s="1"/>
  <c r="AO74" i="3"/>
  <c r="A75" i="3"/>
  <c r="B75" i="3" s="1"/>
  <c r="E75" i="3"/>
  <c r="F75" i="3"/>
  <c r="G75" i="3"/>
  <c r="K75" i="3"/>
  <c r="X75" i="3"/>
  <c r="Y75" i="3" s="1"/>
  <c r="AJ75" i="3"/>
  <c r="AK75" i="3" s="1"/>
  <c r="AO75" i="3"/>
  <c r="A76" i="3"/>
  <c r="B76" i="3" s="1"/>
  <c r="E76" i="3"/>
  <c r="F76" i="3"/>
  <c r="G76" i="3"/>
  <c r="K76" i="3"/>
  <c r="X76" i="3"/>
  <c r="Y76" i="3" s="1"/>
  <c r="AJ76" i="3"/>
  <c r="AK76" i="3" s="1"/>
  <c r="AO76" i="3"/>
  <c r="A77" i="3"/>
  <c r="C77" i="3" s="1"/>
  <c r="E77" i="3"/>
  <c r="F77" i="3"/>
  <c r="G77" i="3"/>
  <c r="K77" i="3"/>
  <c r="X77" i="3"/>
  <c r="Y77" i="3" s="1"/>
  <c r="AJ77" i="3"/>
  <c r="AK77" i="3" s="1"/>
  <c r="AO77" i="3"/>
  <c r="A78" i="3"/>
  <c r="C78" i="3" s="1"/>
  <c r="E78" i="3"/>
  <c r="F78" i="3"/>
  <c r="G78" i="3"/>
  <c r="K78" i="3"/>
  <c r="X78" i="3"/>
  <c r="Y78" i="3" s="1"/>
  <c r="AJ78" i="3"/>
  <c r="AK78" i="3" s="1"/>
  <c r="AO78" i="3"/>
  <c r="A79" i="3"/>
  <c r="B79" i="3" s="1"/>
  <c r="E79" i="3"/>
  <c r="F79" i="3"/>
  <c r="G79" i="3"/>
  <c r="K79" i="3"/>
  <c r="X79" i="3"/>
  <c r="Y79" i="3" s="1"/>
  <c r="AJ79" i="3"/>
  <c r="AK79" i="3" s="1"/>
  <c r="AO79" i="3"/>
  <c r="A80" i="3"/>
  <c r="B80" i="3" s="1"/>
  <c r="E80" i="3"/>
  <c r="F80" i="3"/>
  <c r="G80" i="3"/>
  <c r="K80" i="3"/>
  <c r="X80" i="3"/>
  <c r="Y80" i="3" s="1"/>
  <c r="AJ80" i="3"/>
  <c r="AK80" i="3" s="1"/>
  <c r="AO80" i="3"/>
  <c r="A81" i="3"/>
  <c r="C81" i="3" s="1"/>
  <c r="E81" i="3"/>
  <c r="F81" i="3"/>
  <c r="G81" i="3"/>
  <c r="K81" i="3"/>
  <c r="X81" i="3"/>
  <c r="Y81" i="3" s="1"/>
  <c r="AJ81" i="3"/>
  <c r="AK81" i="3" s="1"/>
  <c r="AO81" i="3"/>
  <c r="A82" i="3"/>
  <c r="C82" i="3" s="1"/>
  <c r="E82" i="3"/>
  <c r="F82" i="3"/>
  <c r="G82" i="3"/>
  <c r="K82" i="3"/>
  <c r="X82" i="3"/>
  <c r="Y82" i="3" s="1"/>
  <c r="AJ82" i="3"/>
  <c r="AK82" i="3" s="1"/>
  <c r="AO82" i="3"/>
  <c r="A83" i="3"/>
  <c r="B83" i="3" s="1"/>
  <c r="E83" i="3"/>
  <c r="F83" i="3"/>
  <c r="G83" i="3"/>
  <c r="K83" i="3"/>
  <c r="X83" i="3"/>
  <c r="Y83" i="3" s="1"/>
  <c r="AJ83" i="3"/>
  <c r="AK83" i="3" s="1"/>
  <c r="AO83" i="3"/>
  <c r="A84" i="3"/>
  <c r="B84" i="3" s="1"/>
  <c r="E84" i="3"/>
  <c r="F84" i="3"/>
  <c r="G84" i="3"/>
  <c r="K84" i="3"/>
  <c r="X84" i="3"/>
  <c r="Y84" i="3" s="1"/>
  <c r="AJ84" i="3"/>
  <c r="AK84" i="3" s="1"/>
  <c r="AO84" i="3"/>
  <c r="B31" i="3" l="1"/>
  <c r="D54" i="3"/>
  <c r="D49" i="3"/>
  <c r="B26" i="3"/>
  <c r="D74" i="3"/>
  <c r="B40" i="3"/>
  <c r="B22" i="3"/>
  <c r="D62" i="3"/>
  <c r="C36" i="3"/>
  <c r="B70" i="3"/>
  <c r="B14" i="3"/>
  <c r="C66" i="3"/>
  <c r="D41" i="3"/>
  <c r="D26" i="3"/>
  <c r="C74" i="3"/>
  <c r="B66" i="3"/>
  <c r="C54" i="3"/>
  <c r="C41" i="3"/>
  <c r="B36" i="3"/>
  <c r="B21" i="3"/>
  <c r="B13" i="3"/>
  <c r="D79" i="3"/>
  <c r="C18" i="3"/>
  <c r="B10" i="3"/>
  <c r="C79" i="3"/>
  <c r="D57" i="3"/>
  <c r="D44" i="3"/>
  <c r="B30" i="3"/>
  <c r="C23" i="3"/>
  <c r="B18" i="3"/>
  <c r="B82" i="3"/>
  <c r="B77" i="3"/>
  <c r="D71" i="3"/>
  <c r="C65" i="3"/>
  <c r="B61" i="3"/>
  <c r="B57" i="3"/>
  <c r="C52" i="3"/>
  <c r="B48" i="3"/>
  <c r="B44" i="3"/>
  <c r="B39" i="3"/>
  <c r="D32" i="3"/>
  <c r="B29" i="3"/>
  <c r="D23" i="3"/>
  <c r="C15" i="3"/>
  <c r="C10" i="3"/>
  <c r="C71" i="3"/>
  <c r="B65" i="3"/>
  <c r="B60" i="3"/>
  <c r="B52" i="3"/>
  <c r="B47" i="3"/>
  <c r="C32" i="3"/>
  <c r="D82" i="3"/>
  <c r="B78" i="3"/>
  <c r="B69" i="3"/>
  <c r="C62" i="3"/>
  <c r="C49" i="3"/>
  <c r="D15" i="3"/>
  <c r="D83" i="3"/>
  <c r="D78" i="3"/>
  <c r="D70" i="3"/>
  <c r="D67" i="3"/>
  <c r="D58" i="3"/>
  <c r="D48" i="3"/>
  <c r="D45" i="3"/>
  <c r="C83" i="3"/>
  <c r="B81" i="3"/>
  <c r="C75" i="3"/>
  <c r="B73" i="3"/>
  <c r="C67" i="3"/>
  <c r="B64" i="3"/>
  <c r="C61" i="3"/>
  <c r="C58" i="3"/>
  <c r="B56" i="3"/>
  <c r="C53" i="3"/>
  <c r="B51" i="3"/>
  <c r="C45" i="3"/>
  <c r="B43" i="3"/>
  <c r="C40" i="3"/>
  <c r="C37" i="3"/>
  <c r="B35" i="3"/>
  <c r="C31" i="3"/>
  <c r="C30" i="3"/>
  <c r="C27" i="3"/>
  <c r="B25" i="3"/>
  <c r="C22" i="3"/>
  <c r="C19" i="3"/>
  <c r="B17" i="3"/>
  <c r="C14" i="3"/>
  <c r="C11" i="3"/>
  <c r="B9" i="3"/>
  <c r="D75" i="3"/>
  <c r="D53" i="3"/>
  <c r="D37" i="3"/>
  <c r="D27" i="3"/>
  <c r="D19" i="3"/>
  <c r="D11" i="3"/>
  <c r="D76" i="3"/>
  <c r="D55" i="3"/>
  <c r="D38" i="3"/>
  <c r="D34" i="3"/>
  <c r="D33" i="3"/>
  <c r="D24" i="3"/>
  <c r="D20" i="3"/>
  <c r="D12" i="3"/>
  <c r="C84" i="3"/>
  <c r="D81" i="3"/>
  <c r="C80" i="3"/>
  <c r="D77" i="3"/>
  <c r="C76" i="3"/>
  <c r="D73" i="3"/>
  <c r="C72" i="3"/>
  <c r="D69" i="3"/>
  <c r="C68" i="3"/>
  <c r="D64" i="3"/>
  <c r="C63" i="3"/>
  <c r="D60" i="3"/>
  <c r="C59" i="3"/>
  <c r="D56" i="3"/>
  <c r="C55" i="3"/>
  <c r="D51" i="3"/>
  <c r="C50" i="3"/>
  <c r="D47" i="3"/>
  <c r="C46" i="3"/>
  <c r="D43" i="3"/>
  <c r="C42" i="3"/>
  <c r="D39" i="3"/>
  <c r="C38" i="3"/>
  <c r="D35" i="3"/>
  <c r="C34" i="3"/>
  <c r="C33" i="3"/>
  <c r="D29" i="3"/>
  <c r="C28" i="3"/>
  <c r="D25" i="3"/>
  <c r="C24" i="3"/>
  <c r="D21" i="3"/>
  <c r="C20" i="3"/>
  <c r="D17" i="3"/>
  <c r="C16" i="3"/>
  <c r="D13" i="3"/>
  <c r="C12" i="3"/>
  <c r="D9" i="3"/>
  <c r="C8" i="3"/>
  <c r="D84" i="3"/>
  <c r="D80" i="3"/>
  <c r="D72" i="3"/>
  <c r="D68" i="3"/>
  <c r="D63" i="3"/>
  <c r="D59" i="3"/>
  <c r="D50" i="3"/>
  <c r="D46" i="3"/>
  <c r="D42" i="3"/>
  <c r="D28" i="3"/>
  <c r="D16" i="3"/>
  <c r="AL9" i="3"/>
  <c r="D8" i="3"/>
  <c r="AL73" i="3"/>
  <c r="AL41" i="3"/>
  <c r="AL77" i="3"/>
  <c r="AL45" i="3"/>
  <c r="AL13" i="3"/>
  <c r="AL37" i="3"/>
  <c r="AL75" i="3"/>
  <c r="AL60" i="3"/>
  <c r="AL47" i="3"/>
  <c r="AL39" i="3"/>
  <c r="AL32" i="3"/>
  <c r="AL11" i="3"/>
  <c r="AL69" i="3"/>
  <c r="AL79" i="3"/>
  <c r="AL71" i="3"/>
  <c r="AL64" i="3"/>
  <c r="AL43" i="3"/>
  <c r="AL28" i="3"/>
  <c r="AL15" i="3"/>
  <c r="AL83" i="3"/>
  <c r="AL81" i="3"/>
  <c r="AL51" i="3"/>
  <c r="AL49" i="3"/>
  <c r="AL19" i="3"/>
  <c r="AL17" i="3"/>
  <c r="AL63" i="3"/>
  <c r="AL61" i="3"/>
  <c r="AL59" i="3"/>
  <c r="AL57" i="3"/>
  <c r="AL31" i="3"/>
  <c r="AL29" i="3"/>
  <c r="AL27" i="3"/>
  <c r="AL25" i="3"/>
  <c r="AL78" i="3"/>
  <c r="AL74" i="3"/>
  <c r="AL46" i="3"/>
  <c r="AL42" i="3"/>
  <c r="AL14" i="3"/>
  <c r="AL10" i="3"/>
  <c r="AL70" i="3"/>
  <c r="AL68" i="3"/>
  <c r="AL66" i="3"/>
  <c r="AL38" i="3"/>
  <c r="AL36" i="3"/>
  <c r="AL34" i="3"/>
  <c r="AL84" i="3"/>
  <c r="AL82" i="3"/>
  <c r="AL54" i="3"/>
  <c r="AL52" i="3"/>
  <c r="AL50" i="3"/>
  <c r="AL22" i="3"/>
  <c r="AL20" i="3"/>
  <c r="AL18" i="3"/>
  <c r="AL76" i="3"/>
  <c r="AL67" i="3"/>
  <c r="AL65" i="3"/>
  <c r="AL62" i="3"/>
  <c r="AL58" i="3"/>
  <c r="AL55" i="3"/>
  <c r="AL53" i="3"/>
  <c r="AL44" i="3"/>
  <c r="AL35" i="3"/>
  <c r="AL33" i="3"/>
  <c r="AL30" i="3"/>
  <c r="AL26" i="3"/>
  <c r="AL23" i="3"/>
  <c r="AL21" i="3"/>
  <c r="AL12" i="3"/>
  <c r="AL72" i="3"/>
  <c r="AL40" i="3"/>
  <c r="AL8" i="3"/>
  <c r="AL56" i="3"/>
  <c r="AL24" i="3"/>
  <c r="AL48" i="3"/>
  <c r="AL16" i="3"/>
  <c r="AL80" i="3"/>
  <c r="L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Mishler, Christopher</author>
    <author>Audrey Jones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Mishler, Christopher:</t>
        </r>
        <r>
          <rPr>
            <sz val="9"/>
            <color indexed="81"/>
            <rFont val="Tahoma"/>
            <family val="2"/>
          </rPr>
          <t xml:space="preserve">
Fill in contract # in K2
</t>
        </r>
      </text>
    </comment>
    <comment ref="E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Mishler, Christopher:</t>
        </r>
        <r>
          <rPr>
            <sz val="9"/>
            <color indexed="81"/>
            <rFont val="Tahoma"/>
            <family val="2"/>
          </rPr>
          <t xml:space="preserve">
Fill in Subcontractor name in I2</t>
        </r>
      </text>
    </comment>
    <comment ref="F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Mishler, Christopher:</t>
        </r>
        <r>
          <rPr>
            <sz val="9"/>
            <color indexed="81"/>
            <rFont val="Tahoma"/>
            <family val="2"/>
          </rPr>
          <t xml:space="preserve">
Fill in Payroll # in I4</t>
        </r>
      </text>
    </comment>
    <comment ref="G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Mishler, Christopher:</t>
        </r>
        <r>
          <rPr>
            <sz val="9"/>
            <color indexed="81"/>
            <rFont val="Tahoma"/>
            <family val="2"/>
          </rPr>
          <t xml:space="preserve">
Fill in Week Ending date in H4.</t>
        </r>
      </text>
    </comment>
    <comment ref="L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Audrey Jones:</t>
        </r>
        <r>
          <rPr>
            <sz val="9"/>
            <color indexed="81"/>
            <rFont val="Tahoma"/>
            <family val="2"/>
          </rPr>
          <t xml:space="preserve">
If non-apprentice, enter 100.  If apprentice rate, enter as needed. Entering as a formula (=100%) will auto-fill subsequent additional rows.</t>
        </r>
      </text>
    </comment>
    <comment ref="M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Mishler, Christopher:</t>
        </r>
        <r>
          <rPr>
            <sz val="9"/>
            <color indexed="81"/>
            <rFont val="Tahoma"/>
            <family val="2"/>
          </rPr>
          <t xml:space="preserve">
Percent of Fringes paid; may be less than 100% if agreed in approved apprentice/trainee prgm</t>
        </r>
      </text>
    </comment>
    <comment ref="P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Mishler, Christopher:</t>
        </r>
        <r>
          <rPr>
            <sz val="9"/>
            <color indexed="81"/>
            <rFont val="Tahoma"/>
            <family val="2"/>
          </rPr>
          <t xml:space="preserve">
Actual pay rate - Straight Time</t>
        </r>
      </text>
    </comment>
  </commentList>
</comments>
</file>

<file path=xl/sharedStrings.xml><?xml version="1.0" encoding="utf-8"?>
<sst xmlns="http://schemas.openxmlformats.org/spreadsheetml/2006/main" count="381" uniqueCount="169">
  <si>
    <t>Description</t>
  </si>
  <si>
    <t>Contract</t>
  </si>
  <si>
    <t>Vendor</t>
  </si>
  <si>
    <t>Code</t>
  </si>
  <si>
    <t>Fringes</t>
  </si>
  <si>
    <t>Rates</t>
  </si>
  <si>
    <t>Pub_Date</t>
  </si>
  <si>
    <t>Region</t>
  </si>
  <si>
    <t>LaborClass</t>
  </si>
  <si>
    <t>Gen_Dec_No.</t>
  </si>
  <si>
    <t>Gen_Dec_No</t>
  </si>
  <si>
    <t>Mod_Date</t>
  </si>
  <si>
    <t>Gen. Dec. Publication Date</t>
  </si>
  <si>
    <t>Allowable SubContractor Names</t>
  </si>
  <si>
    <t>MUNIS SubContractors</t>
  </si>
  <si>
    <t>Contract #</t>
  </si>
  <si>
    <t>Subcontractor</t>
  </si>
  <si>
    <t>Subcontractor Name</t>
  </si>
  <si>
    <t>Week Ending</t>
  </si>
  <si>
    <t>Payroll #</t>
  </si>
  <si>
    <t>Employee Name</t>
  </si>
  <si>
    <t>Employee ID #</t>
  </si>
  <si>
    <t>Work Classification</t>
  </si>
  <si>
    <t>Rate
ST</t>
  </si>
  <si>
    <t>Rate
OT</t>
  </si>
  <si>
    <t>Total
Deductions</t>
  </si>
  <si>
    <t>Gross Project Pay</t>
  </si>
  <si>
    <t>Net Wages Paid</t>
  </si>
  <si>
    <r>
      <t xml:space="preserve">Gross Wkly Pay </t>
    </r>
    <r>
      <rPr>
        <i/>
        <sz val="9"/>
        <color theme="0"/>
        <rFont val="Calibri"/>
        <family val="2"/>
        <scheme val="minor"/>
      </rPr>
      <t>(all projects)</t>
    </r>
  </si>
  <si>
    <t>Cash Fringe Rate ST</t>
  </si>
  <si>
    <t>Cash Fringe Rate OT</t>
  </si>
  <si>
    <t>Day1
ST</t>
  </si>
  <si>
    <t>Day2
ST</t>
  </si>
  <si>
    <t>Day3
ST</t>
  </si>
  <si>
    <t>Day4
ST</t>
  </si>
  <si>
    <t>Day5
ST</t>
  </si>
  <si>
    <t>Day6
ST</t>
  </si>
  <si>
    <t>Day7
ST</t>
  </si>
  <si>
    <t>Day1
OT</t>
  </si>
  <si>
    <t>Day2
OT</t>
  </si>
  <si>
    <t>Day3
OT</t>
  </si>
  <si>
    <t>Day4
OT</t>
  </si>
  <si>
    <t>Day5
OT</t>
  </si>
  <si>
    <t>Day7
OT</t>
  </si>
  <si>
    <t>Prime</t>
  </si>
  <si>
    <t>Prime Contractor Name</t>
  </si>
  <si>
    <t>Contract Information</t>
  </si>
  <si>
    <t>Contract Name</t>
  </si>
  <si>
    <t>Straight Time Worked (Hours)</t>
  </si>
  <si>
    <t>Over Time Worked (Hours)</t>
  </si>
  <si>
    <t>Labor Class &amp; Group</t>
  </si>
  <si>
    <t>Step #</t>
  </si>
  <si>
    <t>Form submitted to Prime Contractor</t>
  </si>
  <si>
    <t>Add 1 or more lines to enter new employee data:</t>
  </si>
  <si>
    <t>Common Errors</t>
  </si>
  <si>
    <t>Form Information</t>
  </si>
  <si>
    <r>
      <t>Blue Column Categories -</t>
    </r>
    <r>
      <rPr>
        <sz val="11"/>
        <color theme="1"/>
        <rFont val="Calibri"/>
        <family val="2"/>
        <scheme val="minor"/>
      </rPr>
      <t xml:space="preserve"> Entry of employee information, hours worked and hourly rates, and gross pay</t>
    </r>
    <r>
      <rPr>
        <b/>
        <sz val="11"/>
        <color theme="1"/>
        <rFont val="Calibri"/>
        <family val="2"/>
        <scheme val="minor"/>
      </rPr>
      <t xml:space="preserve">
Green Column Categories - </t>
    </r>
    <r>
      <rPr>
        <sz val="11"/>
        <color theme="1"/>
        <rFont val="Calibri"/>
        <family val="2"/>
        <scheme val="minor"/>
      </rPr>
      <t>Entry of Fringe benefits (cash ST, cash OT, and fund)</t>
    </r>
    <r>
      <rPr>
        <b/>
        <sz val="11"/>
        <color theme="1"/>
        <rFont val="Calibri"/>
        <family val="2"/>
        <scheme val="minor"/>
      </rPr>
      <t xml:space="preserve">
Purple Column Category - </t>
    </r>
    <r>
      <rPr>
        <sz val="11"/>
        <color theme="1"/>
        <rFont val="Calibri"/>
        <family val="2"/>
        <scheme val="minor"/>
      </rPr>
      <t>Entry of payroll deductions</t>
    </r>
    <r>
      <rPr>
        <b/>
        <sz val="11"/>
        <color theme="1"/>
        <rFont val="Calibri"/>
        <family val="2"/>
        <scheme val="minor"/>
      </rPr>
      <t xml:space="preserve">
Grey Column Categories - </t>
    </r>
    <r>
      <rPr>
        <sz val="11"/>
        <color theme="1"/>
        <rFont val="Calibri"/>
        <family val="2"/>
        <scheme val="minor"/>
      </rPr>
      <t>Automatic formulas which included totals calculated using entries from blue, green and purple categories</t>
    </r>
  </si>
  <si>
    <t>WCAA - Certified Payroll Data Collection Form Instructions</t>
  </si>
  <si>
    <t>Allowable Labor classifications</t>
  </si>
  <si>
    <t>DO NOT USE - FOR WCAA USE ONLY</t>
  </si>
  <si>
    <t>FOR WCAA USE ONLY</t>
  </si>
  <si>
    <t>Missing Required Information</t>
  </si>
  <si>
    <t>Employee Information</t>
  </si>
  <si>
    <t>Fringe Rates</t>
  </si>
  <si>
    <t>Pay Rates and Times</t>
  </si>
  <si>
    <t>For WCAA Use Only - DO NOT USE</t>
  </si>
  <si>
    <t>COLOR KEY</t>
  </si>
  <si>
    <t>Wayne</t>
  </si>
  <si>
    <t>Painter</t>
  </si>
  <si>
    <t>Truck Driver</t>
  </si>
  <si>
    <t>Fringe Fund
Rate ST</t>
  </si>
  <si>
    <t>Fringe Fund
Rate OT</t>
  </si>
  <si>
    <t xml:space="preserve">Fringe Rate Percent </t>
  </si>
  <si>
    <t>Total ST Hours</t>
  </si>
  <si>
    <t>Day6
OT</t>
  </si>
  <si>
    <t>Total OT Hours</t>
  </si>
  <si>
    <t>Subcontractors cannot be added or replaced after bid submittal  without the prior written approval of the Airport Authority</t>
  </si>
  <si>
    <t>Wage Rate
Percent</t>
  </si>
  <si>
    <t>Labor Class Code</t>
  </si>
  <si>
    <r>
      <rPr>
        <b/>
        <u/>
        <sz val="11"/>
        <color theme="1"/>
        <rFont val="Calibri"/>
        <family val="2"/>
        <scheme val="minor"/>
      </rPr>
      <t xml:space="preserve">Naming convention: 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Contract#_Prime Contractor _Sub Contractor_Weekending (Example:  "123456_ContractorB_ SubCon Inc_070216") 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u/>
        <sz val="11"/>
        <color theme="1"/>
        <rFont val="Calibri"/>
        <family val="2"/>
        <scheme val="minor"/>
      </rPr>
      <t>Tabs Included:</t>
    </r>
    <r>
      <rPr>
        <b/>
        <sz val="11"/>
        <color theme="1"/>
        <rFont val="Calibri"/>
        <family val="2"/>
        <scheme val="minor"/>
      </rPr>
      <t xml:space="preserve">
"PW_Data" - </t>
    </r>
    <r>
      <rPr>
        <sz val="11"/>
        <color theme="1"/>
        <rFont val="Calibri"/>
        <family val="2"/>
        <scheme val="minor"/>
      </rPr>
      <t>Certified payroll data entry</t>
    </r>
    <r>
      <rPr>
        <b/>
        <sz val="11"/>
        <color theme="1"/>
        <rFont val="Calibri"/>
        <family val="2"/>
        <scheme val="minor"/>
      </rPr>
      <t xml:space="preserve">
"Gen_Dec" - </t>
    </r>
    <r>
      <rPr>
        <sz val="11"/>
        <color theme="1"/>
        <rFont val="Calibri"/>
        <family val="2"/>
        <scheme val="minor"/>
      </rPr>
      <t xml:space="preserve">General Decision and prevailing wages applicable to specific contract </t>
    </r>
    <r>
      <rPr>
        <b/>
        <sz val="11"/>
        <color theme="1"/>
        <rFont val="Calibri"/>
        <family val="2"/>
        <scheme val="minor"/>
      </rPr>
      <t xml:space="preserve">
"Assumptions" -</t>
    </r>
    <r>
      <rPr>
        <sz val="11"/>
        <color theme="1"/>
        <rFont val="Calibri"/>
        <family val="2"/>
        <scheme val="minor"/>
      </rPr>
      <t xml:space="preserve"> List of applicable job classifications, contract information and approved subcontractors </t>
    </r>
    <r>
      <rPr>
        <i/>
        <sz val="11"/>
        <color theme="1"/>
        <rFont val="Calibri"/>
        <family val="2"/>
        <scheme val="minor"/>
      </rPr>
      <t>(hidden)</t>
    </r>
  </si>
  <si>
    <t>ASBE0025-002</t>
  </si>
  <si>
    <t>Asbestos Worker (Insulator)</t>
  </si>
  <si>
    <t>BOIL0169-001</t>
  </si>
  <si>
    <t>Boilermaker</t>
  </si>
  <si>
    <t>BRMI0001-001 Bricklayer</t>
  </si>
  <si>
    <t>Bricklayer</t>
  </si>
  <si>
    <t>BRMI0001-001 Tile Finisher</t>
  </si>
  <si>
    <t>Tile Finisher</t>
  </si>
  <si>
    <t>BRMI0001-001 Tile Setter</t>
  </si>
  <si>
    <t>Tile Setter</t>
  </si>
  <si>
    <t>CARP0687-003</t>
  </si>
  <si>
    <t>Carpenter (Ceiling/Drywall Install)</t>
  </si>
  <si>
    <t>CARP1045-001</t>
  </si>
  <si>
    <t>Carpenter  (Floor Layer)</t>
  </si>
  <si>
    <t>CARP1102-002</t>
  </si>
  <si>
    <t>Millwright</t>
  </si>
  <si>
    <t>ELEC0058-001 Installer</t>
  </si>
  <si>
    <t>Electrician (Low Voltage/Alarms)</t>
  </si>
  <si>
    <t>ELEC0058-001 Technician</t>
  </si>
  <si>
    <t>ELEC0058-001 Electrician</t>
  </si>
  <si>
    <t>Electrician</t>
  </si>
  <si>
    <t>ELEV0036-002</t>
  </si>
  <si>
    <t>Elevator Mechanic</t>
  </si>
  <si>
    <t>ENGI0324-017 GRP 1</t>
  </si>
  <si>
    <t>Operator: Power Equipment</t>
  </si>
  <si>
    <t>ENGI0324-017 GRP 2</t>
  </si>
  <si>
    <t>ENGI0324-017 GRP 3</t>
  </si>
  <si>
    <t>ENGI0324-017 GRP 4</t>
  </si>
  <si>
    <t>ENGI0324-017 GRP 5</t>
  </si>
  <si>
    <t>ENGI0324-017 GRP 6</t>
  </si>
  <si>
    <t>ENGI0324-017 GRP 7</t>
  </si>
  <si>
    <t>ENGI0324-017 GRP 8</t>
  </si>
  <si>
    <t>ENGI0324-017 GRP 9</t>
  </si>
  <si>
    <t>IRON0025-019 Structural</t>
  </si>
  <si>
    <t>IRON0025-022</t>
  </si>
  <si>
    <t>Ironworker Structural (Metal)</t>
  </si>
  <si>
    <t>LABO0259-002</t>
  </si>
  <si>
    <t>Laborer:  Asbestos Abatement</t>
  </si>
  <si>
    <t>LABO0334-005 GRP 1</t>
  </si>
  <si>
    <t>Laborer:  Landscape &amp; Irrigation</t>
  </si>
  <si>
    <t>LABO0334-005 GRP 2</t>
  </si>
  <si>
    <t>LABO1191-002</t>
  </si>
  <si>
    <t>Laborer Common or General</t>
  </si>
  <si>
    <t>PAIN0022-003 Brush &amp; Roller</t>
  </si>
  <si>
    <t>PAIN0022-003 Drywall Finishing Taping</t>
  </si>
  <si>
    <t>PAIN0022-003 Spray</t>
  </si>
  <si>
    <t>PAIN0357-002</t>
  </si>
  <si>
    <t>Glazier</t>
  </si>
  <si>
    <t>PLAS0067-001</t>
  </si>
  <si>
    <t>Cement Mason/Concrete finisher</t>
  </si>
  <si>
    <t>PLAS0067-004</t>
  </si>
  <si>
    <t>Plasterer</t>
  </si>
  <si>
    <t>PLUM0098-001</t>
  </si>
  <si>
    <t>Plumber, Excludes HVAC</t>
  </si>
  <si>
    <t>PLUM0636-003</t>
  </si>
  <si>
    <t>Pipefitter, Includes HVAC</t>
  </si>
  <si>
    <t>ROOF0149-001</t>
  </si>
  <si>
    <t>Roofer</t>
  </si>
  <si>
    <t>SFMI0704-001</t>
  </si>
  <si>
    <t>Sprinkler Fitter (Fire Sprinklers)</t>
  </si>
  <si>
    <t>SHEE0080-004</t>
  </si>
  <si>
    <t>Sheet Metal Worker (HVAC Duct Install, No System Install)</t>
  </si>
  <si>
    <t>SUMI2011-026 Installer - Overhead Door</t>
  </si>
  <si>
    <t>Installer - Overhead Door</t>
  </si>
  <si>
    <t>SUMI2011-026 Ironworker - Ornamental</t>
  </si>
  <si>
    <t>Ironworker - Ornamental</t>
  </si>
  <si>
    <t>SUMI2011-026 Truck Driver - Tractor Haul</t>
  </si>
  <si>
    <t>Truck Driver - Tractor Haul</t>
  </si>
  <si>
    <t>TEAM0247-001 GRP 1</t>
  </si>
  <si>
    <t>TEAM0247-001 GRP 2</t>
  </si>
  <si>
    <t>TEAM0247-001 GRP 3</t>
  </si>
  <si>
    <t xml:space="preserve">Ironworker </t>
  </si>
  <si>
    <t>MI160101</t>
  </si>
  <si>
    <t>*</t>
  </si>
  <si>
    <t>MI160101 1/22/2016</t>
  </si>
  <si>
    <r>
      <t xml:space="preserve">Data Entry into "PW_Data" tab: </t>
    </r>
    <r>
      <rPr>
        <i/>
        <sz val="11"/>
        <color rgb="FFFF0000"/>
        <rFont val="Calibri"/>
        <family val="2"/>
        <scheme val="minor"/>
      </rPr>
      <t xml:space="preserve"> 
DO NOT enter data into grey cells - these cells include formulas that automatically calculate once necessary information is entered. </t>
    </r>
  </si>
  <si>
    <r>
      <rPr>
        <i/>
        <sz val="11"/>
        <color theme="3"/>
        <rFont val="Calibri"/>
        <family val="2"/>
        <scheme val="minor"/>
      </rPr>
      <t>Items marked with an asterisks MUST be entered prior to submittal, other items are dependent on actual work completed.</t>
    </r>
    <r>
      <rPr>
        <i/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*Cell H2: </t>
    </r>
    <r>
      <rPr>
        <sz val="11"/>
        <rFont val="Calibri"/>
        <family val="2"/>
        <scheme val="minor"/>
      </rPr>
      <t xml:space="preserve"> Use drop down to enter prime contractor name
</t>
    </r>
    <r>
      <rPr>
        <b/>
        <sz val="11"/>
        <rFont val="Calibri"/>
        <family val="2"/>
        <scheme val="minor"/>
      </rPr>
      <t xml:space="preserve">*Cell I2/J2: </t>
    </r>
    <r>
      <rPr>
        <sz val="11"/>
        <rFont val="Calibri"/>
        <family val="2"/>
        <scheme val="minor"/>
      </rPr>
      <t xml:space="preserve"> Use drop down to enter subcontractor name (if prime is completing the work, enter prime again)
</t>
    </r>
    <r>
      <rPr>
        <b/>
        <sz val="11"/>
        <rFont val="Calibri"/>
        <family val="2"/>
        <scheme val="minor"/>
      </rPr>
      <t xml:space="preserve">*Cell K2:  </t>
    </r>
    <r>
      <rPr>
        <sz val="11"/>
        <rFont val="Calibri"/>
        <family val="2"/>
        <scheme val="minor"/>
      </rPr>
      <t xml:space="preserve">Use drop down to enter contract number
</t>
    </r>
    <r>
      <rPr>
        <b/>
        <sz val="11"/>
        <rFont val="Calibri"/>
        <family val="2"/>
        <scheme val="minor"/>
      </rPr>
      <t>*Cell H4:</t>
    </r>
    <r>
      <rPr>
        <sz val="11"/>
        <rFont val="Calibri"/>
        <family val="2"/>
        <scheme val="minor"/>
      </rPr>
      <t xml:space="preserve">  Enter certified payroll weekending date
</t>
    </r>
    <r>
      <rPr>
        <b/>
        <sz val="11"/>
        <rFont val="Calibri"/>
        <family val="2"/>
        <scheme val="minor"/>
      </rPr>
      <t xml:space="preserve">*Cell I3/J3: </t>
    </r>
    <r>
      <rPr>
        <sz val="11"/>
        <rFont val="Calibri"/>
        <family val="2"/>
        <scheme val="minor"/>
      </rPr>
      <t xml:space="preserve"> Enter payroll # or check number
</t>
    </r>
    <r>
      <rPr>
        <i/>
        <sz val="11"/>
        <rFont val="Calibri"/>
        <family val="2"/>
        <scheme val="minor"/>
      </rPr>
      <t xml:space="preserve">The information entered above is auto populated into columns A-G for each employee row. </t>
    </r>
    <r>
      <rPr>
        <i/>
        <sz val="11"/>
        <color rgb="FFFF0000"/>
        <rFont val="Calibri"/>
        <family val="2"/>
        <scheme val="minor"/>
      </rPr>
      <t>DO NOT enter data into columns A-G</t>
    </r>
    <r>
      <rPr>
        <sz val="11"/>
        <rFont val="Calibri"/>
        <family val="2"/>
        <scheme val="minor"/>
      </rPr>
      <t xml:space="preserve">
Beginning in Row 8, enter the following for each employee: 
</t>
    </r>
    <r>
      <rPr>
        <b/>
        <sz val="11"/>
        <rFont val="Calibri"/>
        <family val="2"/>
        <scheme val="minor"/>
      </rPr>
      <t xml:space="preserve">*Column H: </t>
    </r>
    <r>
      <rPr>
        <sz val="11"/>
        <rFont val="Calibri"/>
        <family val="2"/>
        <scheme val="minor"/>
      </rPr>
      <t xml:space="preserve"> Employee Name
</t>
    </r>
    <r>
      <rPr>
        <b/>
        <sz val="11"/>
        <rFont val="Calibri"/>
        <family val="2"/>
        <scheme val="minor"/>
      </rPr>
      <t xml:space="preserve">*Column I: </t>
    </r>
    <r>
      <rPr>
        <sz val="11"/>
        <rFont val="Calibri"/>
        <family val="2"/>
        <scheme val="minor"/>
      </rPr>
      <t xml:space="preserve"> Employee ID # </t>
    </r>
    <r>
      <rPr>
        <sz val="11"/>
        <color rgb="FFFF0000"/>
        <rFont val="Calibri"/>
        <family val="2"/>
        <scheme val="minor"/>
      </rPr>
      <t>(DO NOT enter employee's full SS#)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*Column J:  </t>
    </r>
    <r>
      <rPr>
        <sz val="11"/>
        <rFont val="Calibri"/>
        <family val="2"/>
        <scheme val="minor"/>
      </rPr>
      <t xml:space="preserve">Use drop down to enter employee's labor classification descriptive of work actually performed. </t>
    </r>
    <r>
      <rPr>
        <i/>
        <sz val="11"/>
        <color theme="3"/>
        <rFont val="Calibri"/>
        <family val="2"/>
        <scheme val="minor"/>
      </rPr>
      <t xml:space="preserve">Note that If employee worked in more than one classification, report using one line per labor class.
</t>
    </r>
    <r>
      <rPr>
        <b/>
        <sz val="11"/>
        <rFont val="Calibri"/>
        <family val="2"/>
        <scheme val="minor"/>
      </rPr>
      <t xml:space="preserve">*Column L:  </t>
    </r>
    <r>
      <rPr>
        <sz val="11"/>
        <rFont val="Calibri"/>
        <family val="2"/>
        <scheme val="minor"/>
      </rPr>
      <t xml:space="preserve">Default percentage is 100%, however, If employee is part of an approved apprentice program, enter percentage rate of pay and </t>
    </r>
    <r>
      <rPr>
        <u/>
        <sz val="11"/>
        <rFont val="Calibri"/>
        <family val="2"/>
        <scheme val="minor"/>
      </rPr>
      <t>attach proof of enrollment in approved apprentice program and pay level</t>
    </r>
    <r>
      <rPr>
        <sz val="11"/>
        <rFont val="Calibri"/>
        <family val="2"/>
        <scheme val="minor"/>
      </rPr>
      <t xml:space="preserve"> in the submittal to WCAA.  </t>
    </r>
    <r>
      <rPr>
        <i/>
        <sz val="11"/>
        <color theme="3"/>
        <rFont val="Calibri"/>
        <family val="2"/>
        <scheme val="minor"/>
      </rPr>
      <t>Note that rates do not need to be submitted to the Authority on a weekly basis if it has already been submitted, unless it is needed to prove change in percentage rate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*Column M:  </t>
    </r>
    <r>
      <rPr>
        <sz val="11"/>
        <rFont val="Calibri"/>
        <family val="2"/>
        <scheme val="minor"/>
      </rPr>
      <t>Employee's fringe rate percentage (default is 100%)</t>
    </r>
    <r>
      <rPr>
        <b/>
        <sz val="11"/>
        <rFont val="Calibri"/>
        <family val="2"/>
        <scheme val="minor"/>
      </rPr>
      <t xml:space="preserve">
Column N:  </t>
    </r>
    <r>
      <rPr>
        <sz val="11"/>
        <rFont val="Calibri"/>
        <family val="2"/>
        <scheme val="minor"/>
      </rPr>
      <t xml:space="preserve">Employee's straight time fringe rate paid to a fund/program
</t>
    </r>
    <r>
      <rPr>
        <b/>
        <sz val="11"/>
        <rFont val="Calibri"/>
        <family val="2"/>
        <scheme val="minor"/>
      </rPr>
      <t>Column O:</t>
    </r>
    <r>
      <rPr>
        <sz val="11"/>
        <rFont val="Calibri"/>
        <family val="2"/>
        <scheme val="minor"/>
      </rPr>
      <t xml:space="preserve">  Employee's straight time cash in lieu of fringe benefits rate
*</t>
    </r>
    <r>
      <rPr>
        <b/>
        <sz val="11"/>
        <rFont val="Calibri"/>
        <family val="2"/>
        <scheme val="minor"/>
      </rPr>
      <t>Coumn P:</t>
    </r>
    <r>
      <rPr>
        <sz val="11"/>
        <rFont val="Calibri"/>
        <family val="2"/>
        <scheme val="minor"/>
      </rPr>
      <t xml:space="preserve">  Employee's straight time rate 
</t>
    </r>
    <r>
      <rPr>
        <b/>
        <sz val="11"/>
        <rFont val="Calibri"/>
        <family val="2"/>
        <scheme val="minor"/>
      </rPr>
      <t xml:space="preserve">Columns Q-W: </t>
    </r>
    <r>
      <rPr>
        <sz val="11"/>
        <rFont val="Calibri"/>
        <family val="2"/>
        <scheme val="minor"/>
      </rPr>
      <t xml:space="preserve"> Employee's daily straight time hours worked on project
</t>
    </r>
    <r>
      <rPr>
        <b/>
        <sz val="11"/>
        <rFont val="Calibri"/>
        <family val="2"/>
        <scheme val="minor"/>
      </rPr>
      <t>Column Z:</t>
    </r>
    <r>
      <rPr>
        <sz val="11"/>
        <rFont val="Calibri"/>
        <family val="2"/>
        <scheme val="minor"/>
      </rPr>
      <t xml:space="preserve">  Employee's overtime fringe rate paid to a fund/program
</t>
    </r>
    <r>
      <rPr>
        <b/>
        <sz val="11"/>
        <rFont val="Calibri"/>
        <family val="2"/>
        <scheme val="minor"/>
      </rPr>
      <t>Column AA:</t>
    </r>
    <r>
      <rPr>
        <sz val="11"/>
        <rFont val="Calibri"/>
        <family val="2"/>
        <scheme val="minor"/>
      </rPr>
      <t xml:space="preserve">  Employee's overtime cash in lieu of fringe benefits rate
</t>
    </r>
    <r>
      <rPr>
        <b/>
        <sz val="11"/>
        <rFont val="Calibri"/>
        <family val="2"/>
        <scheme val="minor"/>
      </rPr>
      <t xml:space="preserve">Column AB:  </t>
    </r>
    <r>
      <rPr>
        <sz val="11"/>
        <rFont val="Calibri"/>
        <family val="2"/>
        <scheme val="minor"/>
      </rPr>
      <t xml:space="preserve">Employee's overtime rate
</t>
    </r>
    <r>
      <rPr>
        <b/>
        <sz val="11"/>
        <rFont val="Calibri"/>
        <family val="2"/>
        <scheme val="minor"/>
      </rPr>
      <t>Columns AC-AI:</t>
    </r>
    <r>
      <rPr>
        <sz val="11"/>
        <rFont val="Calibri"/>
        <family val="2"/>
        <scheme val="minor"/>
      </rPr>
      <t xml:space="preserve">  Employee's daily overtime hours worked on project
</t>
    </r>
    <r>
      <rPr>
        <b/>
        <sz val="11"/>
        <rFont val="Calibri"/>
        <family val="2"/>
        <scheme val="minor"/>
      </rPr>
      <t>*Column AM:</t>
    </r>
    <r>
      <rPr>
        <sz val="11"/>
        <rFont val="Calibri"/>
        <family val="2"/>
        <scheme val="minor"/>
      </rPr>
      <t xml:space="preserve">  Employee's gross weekly pay on ALL projects
</t>
    </r>
    <r>
      <rPr>
        <b/>
        <sz val="11"/>
        <rFont val="Calibri"/>
        <family val="2"/>
        <scheme val="minor"/>
      </rPr>
      <t xml:space="preserve">*Column AN:  </t>
    </r>
    <r>
      <rPr>
        <sz val="11"/>
        <rFont val="Calibri"/>
        <family val="2"/>
        <scheme val="minor"/>
      </rPr>
      <t>Employee's total deductions from weekly gross wage (all projects)</t>
    </r>
  </si>
  <si>
    <t xml:space="preserve">In the bottom right corner of the last cell in column AO, click and drag the cursor down the number of rows needed. </t>
  </si>
  <si>
    <r>
      <t xml:space="preserve">Attempting to enter contractor/subcontractor name or contract number without using drop down:  </t>
    </r>
    <r>
      <rPr>
        <sz val="11"/>
        <color theme="1"/>
        <rFont val="Calibri"/>
        <family val="2"/>
        <scheme val="minor"/>
      </rPr>
      <t xml:space="preserve">An error prompt will pop-up to alert that the name typed is not included as an approved entry. </t>
    </r>
    <r>
      <rPr>
        <b/>
        <sz val="11"/>
        <color theme="1"/>
        <rFont val="Calibri"/>
        <family val="2"/>
        <scheme val="minor"/>
      </rPr>
      <t xml:space="preserve">
Employee ID #s containing 6 or more digits [column I] - </t>
    </r>
    <r>
      <rPr>
        <sz val="11"/>
        <color theme="1"/>
        <rFont val="Calibri"/>
        <family val="2"/>
        <scheme val="minor"/>
      </rPr>
      <t xml:space="preserve">These cells will be filled in orange as a reminder that full social security numbers should not be submitted with the certified payroll.   
</t>
    </r>
    <r>
      <rPr>
        <b/>
        <sz val="11"/>
        <color theme="1"/>
        <rFont val="Calibri"/>
        <family val="2"/>
        <scheme val="minor"/>
      </rPr>
      <t xml:space="preserve">
Total straight time hours over 40 [column X] -</t>
    </r>
    <r>
      <rPr>
        <sz val="11"/>
        <color theme="1"/>
        <rFont val="Calibri"/>
        <family val="2"/>
        <scheme val="minor"/>
      </rPr>
      <t xml:space="preserve"> These cells will be filled in red as a reminder that all hours worked in excess of 40 hours a week are paid at an overtime rate.
</t>
    </r>
    <r>
      <rPr>
        <b/>
        <sz val="11"/>
        <color theme="1"/>
        <rFont val="Calibri"/>
        <family val="2"/>
        <scheme val="minor"/>
      </rPr>
      <t xml:space="preserve">
Missing required information - </t>
    </r>
    <r>
      <rPr>
        <sz val="11"/>
        <color theme="1"/>
        <rFont val="Calibri"/>
        <family val="2"/>
        <scheme val="minor"/>
      </rPr>
      <t>These cells will be filled in yellow as a reminder that information is missing (see items with asterisks in step 2 above for required entries)</t>
    </r>
  </si>
  <si>
    <t>Total ST Pay (Cash)</t>
  </si>
  <si>
    <t>Total OT Pay
(Cash)</t>
  </si>
  <si>
    <t>0.60 +404.45/wk +59.60/day</t>
  </si>
  <si>
    <t>IRON0025-019 Reinforcing</t>
  </si>
  <si>
    <t>Sample Contract # 1</t>
  </si>
  <si>
    <t>Sample Prime Contractor</t>
  </si>
  <si>
    <t>Sample Construction Project</t>
  </si>
  <si>
    <t>Sample Sub Contractor - Drywall</t>
  </si>
  <si>
    <t>Sample Electric Sub Contractor</t>
  </si>
  <si>
    <t>Sample Electric Sub Asphalt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</si>
</sst>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0000"/>
    <numFmt numFmtId="165" formatCode="m/d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theme="4"/>
      </patternFill>
    </fill>
    <fill>
      <patternFill patternType="solid">
        <fgColor theme="0" tint="-0.34998626667073579"/>
        <bgColor theme="4"/>
      </patternFill>
    </fill>
    <fill>
      <patternFill patternType="solid">
        <fgColor theme="3" tint="0.59999389629810485"/>
        <bgColor theme="4"/>
      </patternFill>
    </fill>
    <fill>
      <patternFill patternType="solid">
        <fgColor theme="3" tint="0.39997558519241921"/>
        <bgColor theme="4"/>
      </patternFill>
    </fill>
    <fill>
      <patternFill patternType="solid">
        <fgColor rgb="FF0070C0"/>
        <bgColor theme="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theme="0" tint="-0.34998626667073579"/>
        <bgColor rgb="FFFFC000"/>
      </patternFill>
    </fill>
    <fill>
      <patternFill patternType="lightGrid">
        <fgColor rgb="FFFFC000"/>
        <bgColor theme="0" tint="-0.34998626667073579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10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4" borderId="1" xfId="0" applyFont="1" applyFill="1" applyBorder="1"/>
    <xf numFmtId="14" fontId="0" fillId="0" borderId="0" xfId="0" applyNumberFormat="1" applyAlignment="1">
      <alignment horizontal="left"/>
    </xf>
    <xf numFmtId="0" fontId="7" fillId="0" borderId="0" xfId="0" applyFont="1"/>
    <xf numFmtId="14" fontId="7" fillId="0" borderId="0" xfId="0" applyNumberFormat="1" applyFont="1"/>
    <xf numFmtId="0" fontId="0" fillId="0" borderId="0" xfId="0" applyProtection="1">
      <protection locked="0"/>
    </xf>
    <xf numFmtId="43" fontId="0" fillId="0" borderId="0" xfId="1" applyFont="1" applyFill="1" applyProtection="1">
      <protection locked="0"/>
    </xf>
    <xf numFmtId="9" fontId="0" fillId="0" borderId="0" xfId="2" applyFont="1" applyFill="1" applyProtection="1">
      <protection locked="0"/>
    </xf>
    <xf numFmtId="0" fontId="10" fillId="0" borderId="0" xfId="0" applyFont="1"/>
    <xf numFmtId="43" fontId="0" fillId="11" borderId="0" xfId="1" applyFont="1" applyFill="1" applyProtection="1"/>
    <xf numFmtId="0" fontId="6" fillId="6" borderId="2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left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0" fontId="3" fillId="12" borderId="1" xfId="0" applyFont="1" applyFill="1" applyBorder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 indent="1"/>
    </xf>
    <xf numFmtId="0" fontId="13" fillId="0" borderId="2" xfId="0" applyFont="1" applyBorder="1" applyAlignment="1">
      <alignment wrapText="1"/>
    </xf>
    <xf numFmtId="0" fontId="0" fillId="0" borderId="2" xfId="0" applyBorder="1" applyAlignment="1">
      <alignment horizontal="left" wrapText="1" inden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left" wrapText="1" indent="1"/>
    </xf>
    <xf numFmtId="0" fontId="0" fillId="0" borderId="3" xfId="0" applyBorder="1" applyAlignment="1">
      <alignment horizontal="left"/>
    </xf>
    <xf numFmtId="14" fontId="0" fillId="0" borderId="0" xfId="0" applyNumberFormat="1"/>
    <xf numFmtId="43" fontId="0" fillId="0" borderId="0" xfId="1" applyFont="1" applyFill="1"/>
    <xf numFmtId="0" fontId="9" fillId="4" borderId="1" xfId="0" applyFont="1" applyFill="1" applyBorder="1"/>
    <xf numFmtId="10" fontId="0" fillId="0" borderId="0" xfId="1" applyNumberFormat="1" applyFont="1" applyFill="1" applyProtection="1">
      <protection locked="0"/>
    </xf>
    <xf numFmtId="4" fontId="0" fillId="0" borderId="0" xfId="1" applyNumberFormat="1" applyFont="1" applyFill="1" applyProtection="1">
      <protection locked="0"/>
    </xf>
    <xf numFmtId="0" fontId="14" fillId="0" borderId="0" xfId="0" applyFont="1" applyAlignment="1">
      <alignment wrapText="1"/>
    </xf>
    <xf numFmtId="0" fontId="0" fillId="11" borderId="0" xfId="0" applyFill="1" applyAlignment="1">
      <alignment horizontal="left" indent="1"/>
    </xf>
    <xf numFmtId="0" fontId="0" fillId="0" borderId="0" xfId="0" applyAlignment="1" applyProtection="1">
      <alignment horizontal="left" indent="1"/>
      <protection locked="0"/>
    </xf>
    <xf numFmtId="164" fontId="0" fillId="0" borderId="0" xfId="0" applyNumberFormat="1" applyAlignment="1" applyProtection="1">
      <alignment horizontal="right" indent="1"/>
      <protection locked="0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3" fillId="13" borderId="6" xfId="0" applyFont="1" applyFill="1" applyBorder="1"/>
    <xf numFmtId="0" fontId="3" fillId="13" borderId="7" xfId="0" applyFont="1" applyFill="1" applyBorder="1"/>
    <xf numFmtId="0" fontId="3" fillId="16" borderId="6" xfId="0" applyFont="1" applyFill="1" applyBorder="1" applyAlignment="1">
      <alignment horizontal="left"/>
    </xf>
    <xf numFmtId="0" fontId="3" fillId="16" borderId="7" xfId="0" applyFont="1" applyFill="1" applyBorder="1" applyAlignment="1">
      <alignment horizontal="center"/>
    </xf>
    <xf numFmtId="0" fontId="3" fillId="15" borderId="7" xfId="0" applyFont="1" applyFill="1" applyBorder="1"/>
    <xf numFmtId="0" fontId="3" fillId="15" borderId="6" xfId="0" applyFont="1" applyFill="1" applyBorder="1"/>
    <xf numFmtId="0" fontId="3" fillId="15" borderId="8" xfId="0" applyFont="1" applyFill="1" applyBorder="1"/>
    <xf numFmtId="0" fontId="3" fillId="13" borderId="8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right" indent="1"/>
    </xf>
    <xf numFmtId="0" fontId="0" fillId="11" borderId="0" xfId="0" applyFill="1"/>
    <xf numFmtId="14" fontId="0" fillId="11" borderId="0" xfId="0" applyNumberFormat="1" applyFill="1"/>
    <xf numFmtId="165" fontId="0" fillId="11" borderId="0" xfId="0" applyNumberFormat="1" applyFill="1" applyAlignment="1">
      <alignment horizontal="right" indent="1"/>
    </xf>
    <xf numFmtId="43" fontId="0" fillId="0" borderId="0" xfId="0" applyNumberFormat="1"/>
    <xf numFmtId="0" fontId="0" fillId="0" borderId="0" xfId="0" applyAlignment="1">
      <alignment horizontal="right"/>
    </xf>
    <xf numFmtId="0" fontId="0" fillId="11" borderId="0" xfId="0" applyFill="1" applyAlignment="1">
      <alignment horizontal="right"/>
    </xf>
    <xf numFmtId="0" fontId="0" fillId="11" borderId="0" xfId="0" applyFill="1" applyAlignment="1">
      <alignment horizontal="left"/>
    </xf>
    <xf numFmtId="165" fontId="0" fillId="11" borderId="0" xfId="0" applyNumberFormat="1" applyFill="1" applyAlignment="1">
      <alignment horizontal="right"/>
    </xf>
    <xf numFmtId="0" fontId="0" fillId="0" borderId="0" xfId="0" applyAlignment="1" applyProtection="1">
      <alignment horizontal="left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6" fillId="6" borderId="4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0" fillId="11" borderId="4" xfId="0" applyFill="1" applyBorder="1" applyAlignment="1">
      <alignment horizontal="left"/>
    </xf>
    <xf numFmtId="0" fontId="0" fillId="11" borderId="0" xfId="0" applyFill="1" applyAlignment="1">
      <alignment horizontal="left"/>
    </xf>
    <xf numFmtId="0" fontId="0" fillId="11" borderId="11" xfId="0" applyFill="1" applyBorder="1" applyAlignment="1">
      <alignment horizontal="left"/>
    </xf>
    <xf numFmtId="0" fontId="3" fillId="13" borderId="2" xfId="0" applyFont="1" applyFill="1" applyBorder="1" applyAlignment="1">
      <alignment horizontal="center" wrapText="1"/>
    </xf>
    <xf numFmtId="0" fontId="3" fillId="13" borderId="6" xfId="0" applyFont="1" applyFill="1" applyBorder="1" applyAlignment="1">
      <alignment horizontal="center" wrapText="1"/>
    </xf>
    <xf numFmtId="0" fontId="3" fillId="13" borderId="7" xfId="0" applyFont="1" applyFill="1" applyBorder="1" applyAlignment="1">
      <alignment horizont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19" fillId="9" borderId="6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10" fillId="14" borderId="6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/>
    </xf>
    <xf numFmtId="0" fontId="3" fillId="15" borderId="8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87"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color rgb="FF000000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-0.24994659260841701"/>
        </patternFill>
      </fill>
    </dxf>
    <dxf>
      <fill>
        <patternFill patternType="none">
          <fgColor indexed="64"/>
          <bgColor indexed="65"/>
        </patternFill>
      </fill>
    </dxf>
    <dxf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color rgb="FF000000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color rgb="FF000000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numFmt numFmtId="19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fill>
        <patternFill patternType="solid">
          <fgColor indexed="64"/>
          <bgColor theme="0" tint="-0.3499862666707357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3499862666707357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bottom" textRotation="0" wrapText="0" relative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right" vertical="bottom" textRotation="0" wrapText="0" relative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1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m/d/yy;@"/>
      <fill>
        <patternFill patternType="solid">
          <fgColor indexed="64"/>
          <bgColor theme="0" tint="-0.34998626667073579"/>
        </patternFill>
      </fill>
      <alignment horizontal="right" vertical="bottom" textRotation="0" wrapText="0" relative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right" vertical="bottom" textRotation="0" wrapText="0" relative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left" vertical="bottom" textRotation="0" wrapText="0" relative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solid">
          <fgColor indexed="64"/>
          <bgColor theme="0" tint="-0.3499862666707357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 tint="-0.34998626667073579"/>
        </patternFill>
      </fill>
      <alignment horizontal="right" vertical="bottom" textRotation="0" wrapText="0" relativeIndent="1" justifyLastLine="0" shrinkToFit="0" readingOrder="0"/>
      <protection locked="1" hidden="0"/>
    </dxf>
    <dxf>
      <border outline="0">
        <top style="medium">
          <color rgb="FFA3A3A3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theme="4" tint="0.79998168889431442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 patternType="solid"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</dxfs>
  <tableStyles count="1" defaultTableStyle="TableStyleMedium2" defaultPivotStyle="PivotStyleLight16">
    <tableStyle name="TableStyleMedium2 2" pivot="0" count="7" xr9:uid="{00000000-0011-0000-FFFF-FFFF00000000}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</tableStyles>
  <colors>
    <mruColors>
      <color rgb="FFFFFF61"/>
      <color rgb="FFFFFF2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CP_Table" displayName="CP_Table" ref="A7:AO89" totalsRowShown="0" headerRowDxfId="67" dataDxfId="65" headerRowBorderDxfId="66" tableBorderDxfId="64">
  <tableColumns count="41">
    <tableColumn id="7" xr3:uid="{00000000-0010-0000-0000-000007000000}" name="Contract #" dataDxfId="63">
      <calculatedColumnFormula>$K$2</calculatedColumnFormula>
    </tableColumn>
    <tableColumn id="18" xr3:uid="{00000000-0010-0000-0000-000012000000}" name="Gen_Dec_No" dataDxfId="62">
      <calculatedColumnFormula>INDEX(GenDecs[Gen_Dec_No],MATCH(CP_Table[[#This Row],[Contract '#]],GenDecs[Contract],0))</calculatedColumnFormula>
    </tableColumn>
    <tableColumn id="25" xr3:uid="{00000000-0010-0000-0000-000019000000}" name="Pub_Date" dataDxfId="61">
      <calculatedColumnFormula>INDEX(GenDecs[Gen. Dec. Publication Date],MATCH(CP_Table[[#This Row],[Contract '#]],GenDecs[Contract],0))</calculatedColumnFormula>
    </tableColumn>
    <tableColumn id="11" xr3:uid="{00000000-0010-0000-0000-00000B000000}" name="Region" dataDxfId="60">
      <calculatedColumnFormula>INDEX(GenDecs[Region],MATCH(CP_Table[[#This Row],[Contract '#]],GenDecs[Contract],0))</calculatedColumnFormula>
    </tableColumn>
    <tableColumn id="30" xr3:uid="{00000000-0010-0000-0000-00001E000000}" name="Subcontractor" dataDxfId="59">
      <calculatedColumnFormula>$I$2</calculatedColumnFormula>
    </tableColumn>
    <tableColumn id="9" xr3:uid="{00000000-0010-0000-0000-000009000000}" name="Payroll #" dataDxfId="58">
      <calculatedColumnFormula>$I$4</calculatedColumnFormula>
    </tableColumn>
    <tableColumn id="8" xr3:uid="{00000000-0010-0000-0000-000008000000}" name="Week Ending" dataDxfId="57">
      <calculatedColumnFormula>$H$4</calculatedColumnFormula>
    </tableColumn>
    <tableColumn id="10" xr3:uid="{00000000-0010-0000-0000-00000A000000}" name="Employee Name" dataDxfId="56"/>
    <tableColumn id="14" xr3:uid="{00000000-0010-0000-0000-00000E000000}" name="Employee ID #" dataDxfId="55"/>
    <tableColumn id="12" xr3:uid="{00000000-0010-0000-0000-00000C000000}" name="Labor Class Code" dataDxfId="54"/>
    <tableColumn id="13" xr3:uid="{00000000-0010-0000-0000-00000D000000}" name="Work Classification" dataDxfId="53">
      <calculatedColumnFormula>IFERROR(INDEX(Labor_Class[Description],MATCH(J8,Labor_Class[Code],0)),"")</calculatedColumnFormula>
    </tableColumn>
    <tableColumn id="36" xr3:uid="{00000000-0010-0000-0000-000024000000}" name="Wage Rate_x000a_Percent" dataDxfId="52" dataCellStyle="Percent">
      <calculatedColumnFormula>100%</calculatedColumnFormula>
    </tableColumn>
    <tableColumn id="17" xr3:uid="{00000000-0010-0000-0000-000011000000}" name="Fringe Rate Percent " dataDxfId="51" dataCellStyle="Comma">
      <calculatedColumnFormula>100%</calculatedColumnFormula>
    </tableColumn>
    <tableColumn id="28" xr3:uid="{00000000-0010-0000-0000-00001C000000}" name="Fringe Fund_x000a_Rate ST" dataDxfId="50" dataCellStyle="Comma"/>
    <tableColumn id="24" xr3:uid="{00000000-0010-0000-0000-000018000000}" name="Cash Fringe Rate ST" dataDxfId="49" dataCellStyle="Comma"/>
    <tableColumn id="63" xr3:uid="{00000000-0010-0000-0000-00003F000000}" name="Rate_x000a_ST" dataDxfId="48" dataCellStyle="Comma"/>
    <tableColumn id="1" xr3:uid="{00000000-0010-0000-0000-000001000000}" name="Day1_x000a_ST" dataDxfId="47" dataCellStyle="Comma"/>
    <tableColumn id="2" xr3:uid="{00000000-0010-0000-0000-000002000000}" name="Day2_x000a_ST" dataDxfId="46" dataCellStyle="Comma"/>
    <tableColumn id="3" xr3:uid="{00000000-0010-0000-0000-000003000000}" name="Day3_x000a_ST" dataDxfId="45" dataCellStyle="Comma"/>
    <tableColumn id="4" xr3:uid="{00000000-0010-0000-0000-000004000000}" name="Day4_x000a_ST" dataDxfId="44" dataCellStyle="Comma"/>
    <tableColumn id="5" xr3:uid="{00000000-0010-0000-0000-000005000000}" name="Day5_x000a_ST" dataDxfId="43" dataCellStyle="Comma"/>
    <tableColumn id="6" xr3:uid="{00000000-0010-0000-0000-000006000000}" name="Day6_x000a_ST" dataDxfId="42" dataCellStyle="Comma"/>
    <tableColumn id="34" xr3:uid="{00000000-0010-0000-0000-000022000000}" name="Day7_x000a_ST" dataDxfId="41" dataCellStyle="Comma"/>
    <tableColumn id="19" xr3:uid="{00000000-0010-0000-0000-000013000000}" name="Total ST Hours" dataDxfId="40" dataCellStyle="Comma">
      <calculatedColumnFormula>SUM(CP_Table[[#This Row],[Day1
ST]:[Day7
ST]])</calculatedColumnFormula>
    </tableColumn>
    <tableColumn id="15" xr3:uid="{00000000-0010-0000-0000-00000F000000}" name="Total ST Pay (Cash)" dataDxfId="39" dataCellStyle="Comma">
      <calculatedColumnFormula>(CP_Table[[#This Row],[Rate
ST]]+CP_Table[[#This Row],[Cash Fringe Rate ST]]*CP_Table[[#This Row],[Fringe Rate Percent ]])*CP_Table[[#This Row],[Total ST Hours]]</calculatedColumnFormula>
    </tableColumn>
    <tableColumn id="22" xr3:uid="{00000000-0010-0000-0000-000016000000}" name="Fringe Fund_x000a_Rate OT" dataDxfId="38" dataCellStyle="Comma"/>
    <tableColumn id="26" xr3:uid="{00000000-0010-0000-0000-00001A000000}" name="Cash Fringe Rate OT" dataDxfId="37" dataCellStyle="Comma"/>
    <tableColumn id="58" xr3:uid="{00000000-0010-0000-0000-00003A000000}" name="Rate_x000a_OT" dataDxfId="36" dataCellStyle="Comma"/>
    <tableColumn id="42" xr3:uid="{00000000-0010-0000-0000-00002A000000}" name="Day1_x000a_OT" dataDxfId="35" dataCellStyle="Comma"/>
    <tableColumn id="44" xr3:uid="{00000000-0010-0000-0000-00002C000000}" name="Day2_x000a_OT" dataDxfId="34" dataCellStyle="Comma"/>
    <tableColumn id="46" xr3:uid="{00000000-0010-0000-0000-00002E000000}" name="Day3_x000a_OT" dataDxfId="33" dataCellStyle="Comma"/>
    <tableColumn id="48" xr3:uid="{00000000-0010-0000-0000-000030000000}" name="Day4_x000a_OT" dataDxfId="32" dataCellStyle="Comma"/>
    <tableColumn id="50" xr3:uid="{00000000-0010-0000-0000-000032000000}" name="Day5_x000a_OT" dataDxfId="31" dataCellStyle="Comma"/>
    <tableColumn id="52" xr3:uid="{00000000-0010-0000-0000-000034000000}" name="Day6_x000a_OT" dataDxfId="30" dataCellStyle="Comma"/>
    <tableColumn id="20" xr3:uid="{00000000-0010-0000-0000-000014000000}" name="Day7_x000a_OT" dataDxfId="29" dataCellStyle="Comma"/>
    <tableColumn id="21" xr3:uid="{00000000-0010-0000-0000-000015000000}" name="Total OT Hours" dataDxfId="28" dataCellStyle="Comma">
      <calculatedColumnFormula>SUM(CP_Table[[#This Row],[Day1
OT]:[Day7
OT]])</calculatedColumnFormula>
    </tableColumn>
    <tableColumn id="16" xr3:uid="{00000000-0010-0000-0000-000010000000}" name="Total OT Pay_x000a_(Cash)" dataDxfId="27" dataCellStyle="Comma">
      <calculatedColumnFormula>(CP_Table[[#This Row],[Rate
OT]]+CP_Table[[#This Row],[Cash Fringe Rate OT]])*CP_Table[[#This Row],[Total OT Hours]]</calculatedColumnFormula>
    </tableColumn>
    <tableColumn id="64" xr3:uid="{00000000-0010-0000-0000-000040000000}" name="Gross Project Pay" dataDxfId="26" dataCellStyle="Comma">
      <calculatedColumnFormula>CP_Table[[#This Row],[Total ST Pay (Cash)]]+CP_Table[[#This Row],[Total OT Pay
(Cash)]]</calculatedColumnFormula>
    </tableColumn>
    <tableColumn id="66" xr3:uid="{00000000-0010-0000-0000-000042000000}" name="Gross Wkly Pay (all projects)" dataDxfId="25" dataCellStyle="Comma"/>
    <tableColumn id="65" xr3:uid="{00000000-0010-0000-0000-000041000000}" name="Total_x000a_Deductions" dataDxfId="24" dataCellStyle="Comma"/>
    <tableColumn id="67" xr3:uid="{00000000-0010-0000-0000-000043000000}" name="Net Wages Paid" dataDxfId="23" dataCellStyle="Comma">
      <calculatedColumnFormula>CP_Table[[#This Row],[Gross Wkly Pay (all projects)]]-CP_Table[[#This Row],[Total
Deductions]]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RatesGenDec" displayName="RatesGenDec" ref="B1:I46" totalsRowShown="0" headerRowDxfId="22">
  <autoFilter ref="B1:I46" xr:uid="{00000000-0009-0000-0100-00000A000000}"/>
  <tableColumns count="8">
    <tableColumn id="1" xr3:uid="{00000000-0010-0000-0100-000001000000}" name="Gen_Dec_No." dataDxfId="21"/>
    <tableColumn id="2" xr3:uid="{00000000-0010-0000-0100-000002000000}" name="Pub_Date" dataDxfId="20"/>
    <tableColumn id="3" xr3:uid="{00000000-0010-0000-0100-000003000000}" name="LaborClass" dataDxfId="19"/>
    <tableColumn id="4" xr3:uid="{00000000-0010-0000-0100-000004000000}" name="Mod_Date" dataDxfId="18"/>
    <tableColumn id="5" xr3:uid="{00000000-0010-0000-0100-000005000000}" name="Description" dataDxfId="17"/>
    <tableColumn id="7" xr3:uid="{00000000-0010-0000-0100-000007000000}" name="Rates" dataDxfId="16" dataCellStyle="Comma"/>
    <tableColumn id="8" xr3:uid="{00000000-0010-0000-0100-000008000000}" name="Fringes" dataDxfId="15" dataCellStyle="Comma"/>
    <tableColumn id="9" xr3:uid="{00000000-0010-0000-0100-000009000000}" name="Region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Labor_Class" displayName="Labor_Class" ref="C7:D52" totalsRowShown="0">
  <autoFilter ref="C7:D52" xr:uid="{00000000-0009-0000-0100-000005000000}"/>
  <sortState xmlns:xlrd2="http://schemas.microsoft.com/office/spreadsheetml/2017/richdata2" ref="C42:D118">
    <sortCondition ref="C248:C325"/>
  </sortState>
  <tableColumns count="2">
    <tableColumn id="1" xr3:uid="{00000000-0010-0000-0200-000001000000}" name="Code" dataDxfId="11"/>
    <tableColumn id="2" xr3:uid="{00000000-0010-0000-0200-000002000000}" name="Description" dataDxfId="1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3000000}" name="GenDecs" displayName="GenDecs" ref="A2:F3" totalsRowShown="0" headerRowDxfId="9" headerRowBorderDxfId="8">
  <autoFilter ref="A2:F3" xr:uid="{00000000-0009-0000-0100-000009000000}"/>
  <sortState xmlns:xlrd2="http://schemas.microsoft.com/office/spreadsheetml/2017/richdata2" ref="A184:J242">
    <sortCondition ref="A440:A499"/>
  </sortState>
  <tableColumns count="6">
    <tableColumn id="1" xr3:uid="{00000000-0010-0000-0300-000001000000}" name="Contract"/>
    <tableColumn id="2" xr3:uid="{00000000-0010-0000-0300-000002000000}" name="Prime" dataDxfId="7"/>
    <tableColumn id="3" xr3:uid="{00000000-0010-0000-0300-000003000000}" name="Description" dataDxfId="6"/>
    <tableColumn id="6" xr3:uid="{00000000-0010-0000-0300-000006000000}" name="Gen_Dec_No" dataDxfId="5"/>
    <tableColumn id="7" xr3:uid="{00000000-0010-0000-0300-000007000000}" name="Gen. Dec. Publication Date" dataDxfId="4"/>
    <tableColumn id="9" xr3:uid="{00000000-0010-0000-0300-000009000000}" name="Region" dataDxfId="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SubCons" displayName="SubCons" ref="A7:A11" totalsRowShown="0" headerRowDxfId="2" dataDxfId="1">
  <autoFilter ref="A7:A11" xr:uid="{00000000-0009-0000-0100-000006000000}"/>
  <tableColumns count="1">
    <tableColumn id="1" xr3:uid="{00000000-0010-0000-0400-000001000000}" name="Vendo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</sheetPr>
  <dimension ref="A1:AO89"/>
  <sheetViews>
    <sheetView tabSelected="1" zoomScale="90" zoomScaleNormal="90" zoomScaleSheetLayoutView="90" workbookViewId="0">
      <selection activeCell="H18" sqref="H18"/>
    </sheetView>
  </sheetViews>
  <sheetFormatPr defaultColWidth="9.1796875" defaultRowHeight="14.5" x14ac:dyDescent="0.35"/>
  <cols>
    <col min="1" max="1" width="10.1796875" customWidth="1"/>
    <col min="2" max="2" width="12.54296875" customWidth="1"/>
    <col min="3" max="3" width="14.1796875" customWidth="1"/>
    <col min="4" max="4" width="11.7265625" customWidth="1"/>
    <col min="5" max="5" width="18.453125" customWidth="1"/>
    <col min="6" max="6" width="8.54296875" customWidth="1"/>
    <col min="7" max="7" width="13.1796875" customWidth="1"/>
    <col min="8" max="8" width="22.54296875" style="10" bestFit="1" customWidth="1"/>
    <col min="9" max="9" width="11.453125" style="10" customWidth="1"/>
    <col min="10" max="10" width="23.26953125" style="10" bestFit="1" customWidth="1"/>
    <col min="11" max="11" width="22.26953125" bestFit="1" customWidth="1"/>
    <col min="12" max="12" width="17.26953125" style="10" bestFit="1" customWidth="1"/>
    <col min="13" max="13" width="9.1796875" style="10"/>
    <col min="14" max="14" width="9.7265625" style="10" customWidth="1"/>
    <col min="15" max="15" width="9.7265625" style="10" bestFit="1" customWidth="1"/>
    <col min="16" max="16" width="9.54296875" style="10" bestFit="1" customWidth="1"/>
    <col min="17" max="17" width="8.7265625" style="10" customWidth="1"/>
    <col min="18" max="19" width="6.7265625" style="10" customWidth="1"/>
    <col min="20" max="20" width="8.54296875" style="10" customWidth="1"/>
    <col min="21" max="23" width="6.7265625" style="10" customWidth="1"/>
    <col min="24" max="24" width="10.81640625" customWidth="1"/>
    <col min="25" max="25" width="15.453125" customWidth="1"/>
    <col min="26" max="26" width="8.81640625" style="10" customWidth="1"/>
    <col min="27" max="27" width="10.7265625" style="10" customWidth="1"/>
    <col min="28" max="28" width="9.1796875" style="10"/>
    <col min="29" max="29" width="9.54296875" style="10" bestFit="1" customWidth="1"/>
    <col min="30" max="30" width="8.54296875" style="10" customWidth="1"/>
    <col min="31" max="31" width="6.81640625" style="10" bestFit="1" customWidth="1"/>
    <col min="32" max="35" width="6.54296875" style="10" customWidth="1"/>
    <col min="36" max="36" width="7.54296875" customWidth="1"/>
    <col min="37" max="37" width="9.1796875" customWidth="1"/>
    <col min="38" max="38" width="10.453125" customWidth="1"/>
    <col min="39" max="39" width="10.7265625" style="10" bestFit="1" customWidth="1"/>
    <col min="40" max="40" width="10.81640625" style="10" customWidth="1"/>
    <col min="41" max="41" width="20.1796875" bestFit="1" customWidth="1"/>
    <col min="42" max="42" width="10" bestFit="1" customWidth="1"/>
    <col min="43" max="43" width="11.453125" customWidth="1"/>
    <col min="44" max="44" width="20.1796875" bestFit="1" customWidth="1"/>
    <col min="45" max="45" width="13.453125" customWidth="1"/>
    <col min="46" max="46" width="10.81640625" customWidth="1"/>
    <col min="47" max="47" width="13.81640625" customWidth="1"/>
    <col min="48" max="48" width="13.1796875" customWidth="1"/>
    <col min="49" max="49" width="12.7265625" customWidth="1"/>
    <col min="50" max="51" width="9.1796875" customWidth="1"/>
    <col min="52" max="52" width="12.81640625" customWidth="1"/>
    <col min="53" max="59" width="9.1796875" customWidth="1"/>
  </cols>
  <sheetData>
    <row r="1" spans="1:41" ht="15" customHeight="1" x14ac:dyDescent="0.35">
      <c r="B1" s="81" t="s">
        <v>66</v>
      </c>
      <c r="C1" s="82"/>
      <c r="D1" s="82"/>
      <c r="E1" s="83"/>
      <c r="H1" s="41" t="s">
        <v>45</v>
      </c>
      <c r="I1" s="85" t="s">
        <v>17</v>
      </c>
      <c r="J1" s="85"/>
      <c r="K1" s="41" t="s">
        <v>15</v>
      </c>
      <c r="L1" s="72" t="s">
        <v>47</v>
      </c>
      <c r="M1" s="73"/>
      <c r="N1" s="73"/>
      <c r="O1" s="73"/>
      <c r="P1" s="73"/>
      <c r="Q1" s="74"/>
      <c r="R1"/>
      <c r="S1"/>
      <c r="T1"/>
      <c r="U1"/>
      <c r="V1"/>
      <c r="W1"/>
      <c r="Z1"/>
      <c r="AA1"/>
      <c r="AB1"/>
      <c r="AC1"/>
      <c r="AD1"/>
      <c r="AE1"/>
      <c r="AF1"/>
      <c r="AG1"/>
      <c r="AH1"/>
      <c r="AI1"/>
      <c r="AM1"/>
      <c r="AN1"/>
    </row>
    <row r="2" spans="1:41" ht="15" customHeight="1" x14ac:dyDescent="0.35">
      <c r="B2" s="89" t="s">
        <v>62</v>
      </c>
      <c r="C2" s="90"/>
      <c r="D2" s="95" t="s">
        <v>61</v>
      </c>
      <c r="E2" s="96"/>
      <c r="H2" s="17"/>
      <c r="I2" s="86"/>
      <c r="J2" s="87"/>
      <c r="K2" s="16"/>
      <c r="L2" s="75" t="str">
        <f>IFERROR(INDEX(GenDecs[Description],MATCH($K$2,GenDecs[Contract],0)),"")</f>
        <v/>
      </c>
      <c r="M2" s="76"/>
      <c r="N2" s="76"/>
      <c r="O2" s="76"/>
      <c r="P2" s="76"/>
      <c r="Q2" s="77"/>
      <c r="R2"/>
      <c r="S2"/>
      <c r="T2"/>
      <c r="U2"/>
      <c r="V2"/>
      <c r="W2"/>
      <c r="Z2"/>
      <c r="AA2"/>
      <c r="AB2"/>
      <c r="AC2"/>
      <c r="AD2"/>
      <c r="AE2"/>
      <c r="AF2"/>
      <c r="AG2"/>
      <c r="AH2"/>
      <c r="AI2"/>
      <c r="AM2"/>
      <c r="AN2"/>
    </row>
    <row r="3" spans="1:41" ht="15" customHeight="1" x14ac:dyDescent="0.35">
      <c r="B3" s="91" t="s">
        <v>64</v>
      </c>
      <c r="C3" s="92"/>
      <c r="D3" s="97" t="s">
        <v>65</v>
      </c>
      <c r="E3" s="98"/>
      <c r="H3" s="41" t="s">
        <v>18</v>
      </c>
      <c r="I3" s="85" t="s">
        <v>19</v>
      </c>
      <c r="J3" s="85"/>
      <c r="K3" s="42"/>
      <c r="L3"/>
      <c r="M3"/>
      <c r="N3"/>
      <c r="O3"/>
      <c r="P3"/>
      <c r="Q3"/>
      <c r="R3"/>
      <c r="S3"/>
      <c r="T3"/>
      <c r="U3"/>
      <c r="V3"/>
      <c r="W3"/>
      <c r="Z3"/>
      <c r="AA3"/>
      <c r="AB3"/>
      <c r="AC3"/>
      <c r="AD3"/>
      <c r="AE3"/>
      <c r="AF3"/>
      <c r="AG3"/>
      <c r="AH3"/>
      <c r="AI3"/>
      <c r="AM3"/>
      <c r="AN3"/>
    </row>
    <row r="4" spans="1:41" x14ac:dyDescent="0.35">
      <c r="B4" s="93" t="s">
        <v>63</v>
      </c>
      <c r="C4" s="94"/>
      <c r="D4" s="99" t="s">
        <v>65</v>
      </c>
      <c r="E4" s="100"/>
      <c r="H4" s="18"/>
      <c r="I4" s="88"/>
      <c r="J4" s="88"/>
      <c r="K4" s="43"/>
      <c r="L4" s="44"/>
      <c r="M4"/>
      <c r="N4"/>
      <c r="O4"/>
      <c r="P4"/>
      <c r="Q4"/>
      <c r="R4"/>
      <c r="S4"/>
      <c r="T4"/>
      <c r="U4"/>
      <c r="V4"/>
      <c r="W4"/>
      <c r="Z4"/>
      <c r="AA4"/>
      <c r="AB4"/>
      <c r="AC4"/>
      <c r="AD4"/>
      <c r="AE4"/>
      <c r="AF4"/>
      <c r="AG4"/>
      <c r="AH4"/>
      <c r="AI4"/>
      <c r="AM4"/>
      <c r="AN4"/>
    </row>
    <row r="5" spans="1:41" x14ac:dyDescent="0.35">
      <c r="E5" s="45"/>
      <c r="H5"/>
      <c r="I5"/>
      <c r="J5"/>
      <c r="K5" s="45"/>
      <c r="L5" s="44"/>
      <c r="M5"/>
      <c r="N5"/>
      <c r="O5"/>
      <c r="P5"/>
      <c r="Q5"/>
      <c r="R5"/>
      <c r="S5"/>
      <c r="T5"/>
      <c r="U5"/>
      <c r="V5"/>
      <c r="W5"/>
      <c r="Z5"/>
      <c r="AA5"/>
      <c r="AB5"/>
      <c r="AC5"/>
      <c r="AD5"/>
      <c r="AE5"/>
      <c r="AF5"/>
      <c r="AG5"/>
      <c r="AH5"/>
      <c r="AI5"/>
      <c r="AM5"/>
      <c r="AN5"/>
    </row>
    <row r="6" spans="1:41" ht="15.75" customHeight="1" x14ac:dyDescent="0.35">
      <c r="A6" s="46"/>
      <c r="B6" s="47"/>
      <c r="C6" s="47" t="s">
        <v>59</v>
      </c>
      <c r="D6" s="47"/>
      <c r="E6" s="48"/>
      <c r="F6" s="49"/>
      <c r="G6" s="49"/>
      <c r="H6" s="50"/>
      <c r="I6" s="50"/>
      <c r="J6" s="50"/>
      <c r="K6" s="49" t="s">
        <v>60</v>
      </c>
      <c r="L6" s="50"/>
      <c r="M6" s="50"/>
      <c r="N6" s="51"/>
      <c r="O6" s="50"/>
      <c r="P6" s="50"/>
      <c r="Q6" s="84" t="s">
        <v>48</v>
      </c>
      <c r="R6" s="84"/>
      <c r="S6" s="84"/>
      <c r="T6" s="84"/>
      <c r="U6" s="84"/>
      <c r="V6" s="84"/>
      <c r="W6" s="84"/>
      <c r="X6" s="79" t="s">
        <v>60</v>
      </c>
      <c r="Y6" s="80"/>
      <c r="Z6" s="50"/>
      <c r="AA6" s="50"/>
      <c r="AB6" s="50"/>
      <c r="AC6" s="84" t="s">
        <v>49</v>
      </c>
      <c r="AD6" s="84"/>
      <c r="AE6" s="84"/>
      <c r="AF6" s="84"/>
      <c r="AG6" s="84"/>
      <c r="AH6" s="84"/>
      <c r="AI6" s="84"/>
      <c r="AJ6" s="78" t="s">
        <v>60</v>
      </c>
      <c r="AK6" s="78"/>
      <c r="AL6" s="78"/>
      <c r="AM6" s="50"/>
      <c r="AN6" s="52"/>
      <c r="AO6" s="53" t="s">
        <v>60</v>
      </c>
    </row>
    <row r="7" spans="1:41" ht="69" customHeight="1" x14ac:dyDescent="0.35">
      <c r="A7" s="15" t="s">
        <v>15</v>
      </c>
      <c r="B7" s="15" t="s">
        <v>10</v>
      </c>
      <c r="C7" s="15" t="s">
        <v>6</v>
      </c>
      <c r="D7" s="15" t="s">
        <v>7</v>
      </c>
      <c r="E7" s="15" t="s">
        <v>16</v>
      </c>
      <c r="F7" s="15" t="s">
        <v>19</v>
      </c>
      <c r="G7" s="15" t="s">
        <v>18</v>
      </c>
      <c r="H7" s="54" t="s">
        <v>20</v>
      </c>
      <c r="I7" s="54" t="s">
        <v>21</v>
      </c>
      <c r="J7" s="54" t="s">
        <v>78</v>
      </c>
      <c r="K7" s="15" t="s">
        <v>22</v>
      </c>
      <c r="L7" s="54" t="s">
        <v>77</v>
      </c>
      <c r="M7" s="55" t="s">
        <v>72</v>
      </c>
      <c r="N7" s="55" t="s">
        <v>70</v>
      </c>
      <c r="O7" s="55" t="s">
        <v>29</v>
      </c>
      <c r="P7" s="56" t="s">
        <v>23</v>
      </c>
      <c r="Q7" s="57" t="s">
        <v>31</v>
      </c>
      <c r="R7" s="57" t="s">
        <v>32</v>
      </c>
      <c r="S7" s="57" t="s">
        <v>33</v>
      </c>
      <c r="T7" s="57" t="s">
        <v>34</v>
      </c>
      <c r="U7" s="57" t="s">
        <v>35</v>
      </c>
      <c r="V7" s="57" t="s">
        <v>36</v>
      </c>
      <c r="W7" s="57" t="s">
        <v>37</v>
      </c>
      <c r="X7" s="15" t="s">
        <v>73</v>
      </c>
      <c r="Y7" s="15" t="s">
        <v>159</v>
      </c>
      <c r="Z7" s="55" t="s">
        <v>71</v>
      </c>
      <c r="AA7" s="58" t="s">
        <v>30</v>
      </c>
      <c r="AB7" s="56" t="s">
        <v>24</v>
      </c>
      <c r="AC7" s="57" t="s">
        <v>38</v>
      </c>
      <c r="AD7" s="57" t="s">
        <v>39</v>
      </c>
      <c r="AE7" s="57" t="s">
        <v>40</v>
      </c>
      <c r="AF7" s="57" t="s">
        <v>41</v>
      </c>
      <c r="AG7" s="57" t="s">
        <v>42</v>
      </c>
      <c r="AH7" s="57" t="s">
        <v>74</v>
      </c>
      <c r="AI7" s="57" t="s">
        <v>43</v>
      </c>
      <c r="AJ7" s="15" t="s">
        <v>75</v>
      </c>
      <c r="AK7" s="15" t="s">
        <v>160</v>
      </c>
      <c r="AL7" s="15" t="s">
        <v>26</v>
      </c>
      <c r="AM7" s="59" t="s">
        <v>28</v>
      </c>
      <c r="AN7" s="60" t="s">
        <v>25</v>
      </c>
      <c r="AO7" s="15" t="s">
        <v>27</v>
      </c>
    </row>
    <row r="8" spans="1:41" x14ac:dyDescent="0.35">
      <c r="A8" s="61">
        <f t="shared" ref="A8:A60" si="0">$K$2</f>
        <v>0</v>
      </c>
      <c r="B8" s="62" t="e">
        <f>INDEX(GenDecs[Gen_Dec_No],MATCH(CP_Table[[#This Row],[Contract '#]],GenDecs[Contract],0))</f>
        <v>#N/A</v>
      </c>
      <c r="C8" s="63" t="e">
        <f>INDEX(GenDecs[Gen. Dec. Publication Date],MATCH(CP_Table[[#This Row],[Contract '#]],GenDecs[Contract],0))</f>
        <v>#N/A</v>
      </c>
      <c r="D8" s="62" t="e">
        <f>INDEX(GenDecs[Region],MATCH(CP_Table[[#This Row],[Contract '#]],GenDecs[Contract],0))</f>
        <v>#N/A</v>
      </c>
      <c r="E8" s="38">
        <f t="shared" ref="E8:E60" si="1">$I$2</f>
        <v>0</v>
      </c>
      <c r="F8" s="61">
        <f t="shared" ref="F8:F60" si="2">$I$4</f>
        <v>0</v>
      </c>
      <c r="G8" s="64">
        <f t="shared" ref="G8:G60" si="3">$H$4</f>
        <v>0</v>
      </c>
      <c r="H8" s="39"/>
      <c r="I8" s="40"/>
      <c r="J8" s="39"/>
      <c r="K8" s="38" t="str">
        <f>IFERROR(INDEX(Labor_Class[Description],MATCH(J8,Labor_Class[Code],0)),"")</f>
        <v/>
      </c>
      <c r="L8" s="12"/>
      <c r="M8" s="35"/>
      <c r="N8" s="36"/>
      <c r="O8" s="36"/>
      <c r="P8" s="11"/>
      <c r="Q8" s="11"/>
      <c r="R8" s="11"/>
      <c r="S8" s="11"/>
      <c r="T8" s="11"/>
      <c r="U8" s="11"/>
      <c r="V8" s="11"/>
      <c r="W8" s="11"/>
      <c r="X8" s="14">
        <f>SUM(CP_Table[[#This Row],[Day1
ST]:[Day7
ST]])</f>
        <v>0</v>
      </c>
      <c r="Y8" s="14">
        <f>(CP_Table[[#This Row],[Rate
ST]]+CP_Table[[#This Row],[Cash Fringe Rate ST]]*CP_Table[[#This Row],[Fringe Rate Percent ]])*CP_Table[[#This Row],[Total ST Hours]]</f>
        <v>0</v>
      </c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4">
        <f>SUM(CP_Table[[#This Row],[Day1
OT]:[Day7
OT]])</f>
        <v>0</v>
      </c>
      <c r="AK8" s="14">
        <f>(CP_Table[[#This Row],[Rate
OT]]+CP_Table[[#This Row],[Cash Fringe Rate OT]])*CP_Table[[#This Row],[Total OT Hours]]</f>
        <v>0</v>
      </c>
      <c r="AL8" s="14">
        <f>CP_Table[[#This Row],[Total ST Pay (Cash)]]+CP_Table[[#This Row],[Total OT Pay
(Cash)]]</f>
        <v>0</v>
      </c>
      <c r="AM8" s="11"/>
      <c r="AN8" s="11"/>
      <c r="AO8" s="14">
        <f>CP_Table[[#This Row],[Gross Wkly Pay (all projects)]]-CP_Table[[#This Row],[Total
Deductions]]</f>
        <v>0</v>
      </c>
    </row>
    <row r="9" spans="1:41" x14ac:dyDescent="0.35">
      <c r="A9" s="61">
        <f t="shared" si="0"/>
        <v>0</v>
      </c>
      <c r="B9" s="62" t="e">
        <f>INDEX(GenDecs[Gen_Dec_No],MATCH(CP_Table[[#This Row],[Contract '#]],GenDecs[Contract],0))</f>
        <v>#N/A</v>
      </c>
      <c r="C9" s="63" t="e">
        <f>INDEX(GenDecs[Gen. Dec. Publication Date],MATCH(CP_Table[[#This Row],[Contract '#]],GenDecs[Contract],0))</f>
        <v>#N/A</v>
      </c>
      <c r="D9" s="62" t="e">
        <f>INDEX(GenDecs[Region],MATCH(CP_Table[[#This Row],[Contract '#]],GenDecs[Contract],0))</f>
        <v>#N/A</v>
      </c>
      <c r="E9" s="38">
        <f t="shared" si="1"/>
        <v>0</v>
      </c>
      <c r="F9" s="61">
        <f t="shared" si="2"/>
        <v>0</v>
      </c>
      <c r="G9" s="64">
        <f t="shared" si="3"/>
        <v>0</v>
      </c>
      <c r="H9" s="39"/>
      <c r="I9" s="40"/>
      <c r="J9" s="39"/>
      <c r="K9" s="38" t="str">
        <f>IFERROR(INDEX(Labor_Class[Description],MATCH(J9,Labor_Class[Code],0)),"")</f>
        <v/>
      </c>
      <c r="L9" s="12"/>
      <c r="M9" s="35"/>
      <c r="N9" s="36"/>
      <c r="O9" s="36"/>
      <c r="P9" s="11"/>
      <c r="Q9" s="11"/>
      <c r="R9" s="11"/>
      <c r="S9" s="11"/>
      <c r="T9" s="11"/>
      <c r="U9" s="11"/>
      <c r="V9" s="11"/>
      <c r="W9" s="11"/>
      <c r="X9" s="14">
        <f>SUM(CP_Table[[#This Row],[Day1
ST]:[Day7
ST]])</f>
        <v>0</v>
      </c>
      <c r="Y9" s="14">
        <f>(CP_Table[[#This Row],[Rate
ST]]+CP_Table[[#This Row],[Cash Fringe Rate ST]]*CP_Table[[#This Row],[Fringe Rate Percent ]])*CP_Table[[#This Row],[Total ST Hours]]</f>
        <v>0</v>
      </c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4">
        <f>SUM(CP_Table[[#This Row],[Day1
OT]:[Day7
OT]])</f>
        <v>0</v>
      </c>
      <c r="AK9" s="14">
        <f>(CP_Table[[#This Row],[Rate
OT]]+CP_Table[[#This Row],[Cash Fringe Rate OT]])*CP_Table[[#This Row],[Total OT Hours]]</f>
        <v>0</v>
      </c>
      <c r="AL9" s="14">
        <f>CP_Table[[#This Row],[Total ST Pay (Cash)]]+CP_Table[[#This Row],[Total OT Pay
(Cash)]]</f>
        <v>0</v>
      </c>
      <c r="AM9" s="11"/>
      <c r="AN9" s="11"/>
      <c r="AO9" s="14">
        <f>CP_Table[[#This Row],[Gross Wkly Pay (all projects)]]-CP_Table[[#This Row],[Total
Deductions]]</f>
        <v>0</v>
      </c>
    </row>
    <row r="10" spans="1:41" x14ac:dyDescent="0.35">
      <c r="A10" s="61">
        <f t="shared" si="0"/>
        <v>0</v>
      </c>
      <c r="B10" s="62" t="e">
        <f>INDEX(GenDecs[Gen_Dec_No],MATCH(CP_Table[[#This Row],[Contract '#]],GenDecs[Contract],0))</f>
        <v>#N/A</v>
      </c>
      <c r="C10" s="63" t="e">
        <f>INDEX(GenDecs[Gen. Dec. Publication Date],MATCH(CP_Table[[#This Row],[Contract '#]],GenDecs[Contract],0))</f>
        <v>#N/A</v>
      </c>
      <c r="D10" s="62" t="e">
        <f>INDEX(GenDecs[Region],MATCH(CP_Table[[#This Row],[Contract '#]],GenDecs[Contract],0))</f>
        <v>#N/A</v>
      </c>
      <c r="E10" s="38">
        <f t="shared" si="1"/>
        <v>0</v>
      </c>
      <c r="F10" s="61">
        <f t="shared" si="2"/>
        <v>0</v>
      </c>
      <c r="G10" s="64">
        <f t="shared" si="3"/>
        <v>0</v>
      </c>
      <c r="H10" s="39"/>
      <c r="I10" s="40"/>
      <c r="J10" s="39"/>
      <c r="K10" s="38" t="str">
        <f>IFERROR(INDEX(Labor_Class[Description],MATCH(J10,Labor_Class[Code],0)),"")</f>
        <v/>
      </c>
      <c r="L10" s="12"/>
      <c r="M10" s="35"/>
      <c r="N10" s="36"/>
      <c r="O10" s="36"/>
      <c r="P10" s="11"/>
      <c r="Q10" s="11"/>
      <c r="R10" s="11"/>
      <c r="S10" s="11"/>
      <c r="T10" s="11"/>
      <c r="U10" s="11"/>
      <c r="V10" s="11"/>
      <c r="W10" s="11"/>
      <c r="X10" s="14">
        <f>SUM(CP_Table[[#This Row],[Day1
ST]:[Day7
ST]])</f>
        <v>0</v>
      </c>
      <c r="Y10" s="14">
        <f>(CP_Table[[#This Row],[Rate
ST]]+CP_Table[[#This Row],[Cash Fringe Rate ST]]*CP_Table[[#This Row],[Fringe Rate Percent ]])*CP_Table[[#This Row],[Total ST Hours]]</f>
        <v>0</v>
      </c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4">
        <f>SUM(CP_Table[[#This Row],[Day1
OT]:[Day7
OT]])</f>
        <v>0</v>
      </c>
      <c r="AK10" s="14">
        <f>(CP_Table[[#This Row],[Rate
OT]]+CP_Table[[#This Row],[Cash Fringe Rate OT]])*CP_Table[[#This Row],[Total OT Hours]]</f>
        <v>0</v>
      </c>
      <c r="AL10" s="14">
        <f>CP_Table[[#This Row],[Total ST Pay (Cash)]]+CP_Table[[#This Row],[Total OT Pay
(Cash)]]</f>
        <v>0</v>
      </c>
      <c r="AM10" s="11"/>
      <c r="AN10" s="11"/>
      <c r="AO10" s="14">
        <f>CP_Table[[#This Row],[Gross Wkly Pay (all projects)]]-CP_Table[[#This Row],[Total
Deductions]]</f>
        <v>0</v>
      </c>
    </row>
    <row r="11" spans="1:41" x14ac:dyDescent="0.35">
      <c r="A11" s="61">
        <f t="shared" si="0"/>
        <v>0</v>
      </c>
      <c r="B11" s="62" t="e">
        <f>INDEX(GenDecs[Gen_Dec_No],MATCH(CP_Table[[#This Row],[Contract '#]],GenDecs[Contract],0))</f>
        <v>#N/A</v>
      </c>
      <c r="C11" s="63" t="e">
        <f>INDEX(GenDecs[Gen. Dec. Publication Date],MATCH(CP_Table[[#This Row],[Contract '#]],GenDecs[Contract],0))</f>
        <v>#N/A</v>
      </c>
      <c r="D11" s="62" t="e">
        <f>INDEX(GenDecs[Region],MATCH(CP_Table[[#This Row],[Contract '#]],GenDecs[Contract],0))</f>
        <v>#N/A</v>
      </c>
      <c r="E11" s="38">
        <f t="shared" si="1"/>
        <v>0</v>
      </c>
      <c r="F11" s="61">
        <f t="shared" si="2"/>
        <v>0</v>
      </c>
      <c r="G11" s="64">
        <f t="shared" si="3"/>
        <v>0</v>
      </c>
      <c r="H11" s="39"/>
      <c r="I11" s="40"/>
      <c r="J11" s="39"/>
      <c r="K11" s="38" t="str">
        <f>IFERROR(INDEX(Labor_Class[Description],MATCH(J11,Labor_Class[Code],0)),"")</f>
        <v/>
      </c>
      <c r="L11" s="12"/>
      <c r="M11" s="35"/>
      <c r="N11" s="36"/>
      <c r="O11" s="36"/>
      <c r="P11" s="11"/>
      <c r="Q11" s="11"/>
      <c r="R11" s="11"/>
      <c r="S11" s="11"/>
      <c r="T11" s="11"/>
      <c r="U11" s="11"/>
      <c r="V11" s="11"/>
      <c r="W11" s="11"/>
      <c r="X11" s="14">
        <f>SUM(CP_Table[[#This Row],[Day1
ST]:[Day7
ST]])</f>
        <v>0</v>
      </c>
      <c r="Y11" s="14">
        <f>(CP_Table[[#This Row],[Rate
ST]]+CP_Table[[#This Row],[Cash Fringe Rate ST]]*CP_Table[[#This Row],[Fringe Rate Percent ]])*CP_Table[[#This Row],[Total ST Hours]]</f>
        <v>0</v>
      </c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4">
        <f>SUM(CP_Table[[#This Row],[Day1
OT]:[Day7
OT]])</f>
        <v>0</v>
      </c>
      <c r="AK11" s="14">
        <f>(CP_Table[[#This Row],[Rate
OT]]+CP_Table[[#This Row],[Cash Fringe Rate OT]])*CP_Table[[#This Row],[Total OT Hours]]</f>
        <v>0</v>
      </c>
      <c r="AL11" s="14">
        <f>CP_Table[[#This Row],[Total ST Pay (Cash)]]+CP_Table[[#This Row],[Total OT Pay
(Cash)]]</f>
        <v>0</v>
      </c>
      <c r="AM11" s="11"/>
      <c r="AN11" s="11"/>
      <c r="AO11" s="14">
        <f>CP_Table[[#This Row],[Gross Wkly Pay (all projects)]]-CP_Table[[#This Row],[Total
Deductions]]</f>
        <v>0</v>
      </c>
    </row>
    <row r="12" spans="1:41" x14ac:dyDescent="0.35">
      <c r="A12" s="61">
        <f t="shared" si="0"/>
        <v>0</v>
      </c>
      <c r="B12" s="62" t="e">
        <f>INDEX(GenDecs[Gen_Dec_No],MATCH(CP_Table[[#This Row],[Contract '#]],GenDecs[Contract],0))</f>
        <v>#N/A</v>
      </c>
      <c r="C12" s="63" t="e">
        <f>INDEX(GenDecs[Gen. Dec. Publication Date],MATCH(CP_Table[[#This Row],[Contract '#]],GenDecs[Contract],0))</f>
        <v>#N/A</v>
      </c>
      <c r="D12" s="62" t="e">
        <f>INDEX(GenDecs[Region],MATCH(CP_Table[[#This Row],[Contract '#]],GenDecs[Contract],0))</f>
        <v>#N/A</v>
      </c>
      <c r="E12" s="38">
        <f t="shared" si="1"/>
        <v>0</v>
      </c>
      <c r="F12" s="61">
        <f t="shared" si="2"/>
        <v>0</v>
      </c>
      <c r="G12" s="64">
        <f t="shared" si="3"/>
        <v>0</v>
      </c>
      <c r="H12" s="39"/>
      <c r="I12" s="40"/>
      <c r="J12" s="39"/>
      <c r="K12" s="38" t="str">
        <f>IFERROR(INDEX(Labor_Class[Description],MATCH(J12,Labor_Class[Code],0)),"")</f>
        <v/>
      </c>
      <c r="L12" s="12"/>
      <c r="M12" s="35"/>
      <c r="N12" s="36"/>
      <c r="O12" s="36"/>
      <c r="P12" s="11"/>
      <c r="Q12" s="11"/>
      <c r="R12" s="11"/>
      <c r="S12" s="11"/>
      <c r="T12" s="11"/>
      <c r="U12" s="11"/>
      <c r="V12" s="11"/>
      <c r="W12" s="11"/>
      <c r="X12" s="14">
        <f>SUM(CP_Table[[#This Row],[Day1
ST]:[Day7
ST]])</f>
        <v>0</v>
      </c>
      <c r="Y12" s="14">
        <f>(CP_Table[[#This Row],[Rate
ST]]+CP_Table[[#This Row],[Cash Fringe Rate ST]]*CP_Table[[#This Row],[Fringe Rate Percent ]])*CP_Table[[#This Row],[Total ST Hours]]</f>
        <v>0</v>
      </c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4">
        <f>SUM(CP_Table[[#This Row],[Day1
OT]:[Day7
OT]])</f>
        <v>0</v>
      </c>
      <c r="AK12" s="14">
        <f>(CP_Table[[#This Row],[Rate
OT]]+CP_Table[[#This Row],[Cash Fringe Rate OT]])*CP_Table[[#This Row],[Total OT Hours]]</f>
        <v>0</v>
      </c>
      <c r="AL12" s="14">
        <f>CP_Table[[#This Row],[Total ST Pay (Cash)]]+CP_Table[[#This Row],[Total OT Pay
(Cash)]]</f>
        <v>0</v>
      </c>
      <c r="AM12" s="11"/>
      <c r="AN12" s="11"/>
      <c r="AO12" s="14">
        <f>CP_Table[[#This Row],[Gross Wkly Pay (all projects)]]-CP_Table[[#This Row],[Total
Deductions]]</f>
        <v>0</v>
      </c>
    </row>
    <row r="13" spans="1:41" x14ac:dyDescent="0.35">
      <c r="A13" s="61">
        <f t="shared" si="0"/>
        <v>0</v>
      </c>
      <c r="B13" s="62" t="e">
        <f>INDEX(GenDecs[Gen_Dec_No],MATCH(CP_Table[[#This Row],[Contract '#]],GenDecs[Contract],0))</f>
        <v>#N/A</v>
      </c>
      <c r="C13" s="63" t="e">
        <f>INDEX(GenDecs[Gen. Dec. Publication Date],MATCH(CP_Table[[#This Row],[Contract '#]],GenDecs[Contract],0))</f>
        <v>#N/A</v>
      </c>
      <c r="D13" s="62" t="e">
        <f>INDEX(GenDecs[Region],MATCH(CP_Table[[#This Row],[Contract '#]],GenDecs[Contract],0))</f>
        <v>#N/A</v>
      </c>
      <c r="E13" s="38">
        <f t="shared" si="1"/>
        <v>0</v>
      </c>
      <c r="F13" s="61">
        <f t="shared" si="2"/>
        <v>0</v>
      </c>
      <c r="G13" s="64">
        <f t="shared" si="3"/>
        <v>0</v>
      </c>
      <c r="H13" s="39"/>
      <c r="I13" s="40"/>
      <c r="J13" s="39"/>
      <c r="K13" s="38" t="str">
        <f>IFERROR(INDEX(Labor_Class[Description],MATCH(J13,Labor_Class[Code],0)),"")</f>
        <v/>
      </c>
      <c r="L13" s="12"/>
      <c r="M13" s="35"/>
      <c r="N13" s="36"/>
      <c r="O13" s="36"/>
      <c r="P13" s="11"/>
      <c r="Q13" s="11"/>
      <c r="R13" s="11"/>
      <c r="S13" s="11"/>
      <c r="T13" s="11"/>
      <c r="U13" s="11"/>
      <c r="V13" s="11"/>
      <c r="W13" s="11"/>
      <c r="X13" s="14">
        <f>SUM(CP_Table[[#This Row],[Day1
ST]:[Day7
ST]])</f>
        <v>0</v>
      </c>
      <c r="Y13" s="14">
        <f>(CP_Table[[#This Row],[Rate
ST]]+CP_Table[[#This Row],[Cash Fringe Rate ST]]*CP_Table[[#This Row],[Fringe Rate Percent ]])*CP_Table[[#This Row],[Total ST Hours]]</f>
        <v>0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4">
        <f>SUM(CP_Table[[#This Row],[Day1
OT]:[Day7
OT]])</f>
        <v>0</v>
      </c>
      <c r="AK13" s="14">
        <f>(CP_Table[[#This Row],[Rate
OT]]+CP_Table[[#This Row],[Cash Fringe Rate OT]])*CP_Table[[#This Row],[Total OT Hours]]</f>
        <v>0</v>
      </c>
      <c r="AL13" s="14">
        <f>CP_Table[[#This Row],[Total ST Pay (Cash)]]+CP_Table[[#This Row],[Total OT Pay
(Cash)]]</f>
        <v>0</v>
      </c>
      <c r="AM13" s="11"/>
      <c r="AN13" s="11"/>
      <c r="AO13" s="14">
        <f>CP_Table[[#This Row],[Gross Wkly Pay (all projects)]]-CP_Table[[#This Row],[Total
Deductions]]</f>
        <v>0</v>
      </c>
    </row>
    <row r="14" spans="1:41" x14ac:dyDescent="0.35">
      <c r="A14" s="61">
        <f t="shared" si="0"/>
        <v>0</v>
      </c>
      <c r="B14" s="62" t="e">
        <f>INDEX(GenDecs[Gen_Dec_No],MATCH(CP_Table[[#This Row],[Contract '#]],GenDecs[Contract],0))</f>
        <v>#N/A</v>
      </c>
      <c r="C14" s="63" t="e">
        <f>INDEX(GenDecs[Gen. Dec. Publication Date],MATCH(CP_Table[[#This Row],[Contract '#]],GenDecs[Contract],0))</f>
        <v>#N/A</v>
      </c>
      <c r="D14" s="62" t="e">
        <f>INDEX(GenDecs[Region],MATCH(CP_Table[[#This Row],[Contract '#]],GenDecs[Contract],0))</f>
        <v>#N/A</v>
      </c>
      <c r="E14" s="38">
        <f t="shared" si="1"/>
        <v>0</v>
      </c>
      <c r="F14" s="61">
        <f t="shared" si="2"/>
        <v>0</v>
      </c>
      <c r="G14" s="64">
        <f t="shared" si="3"/>
        <v>0</v>
      </c>
      <c r="H14" s="39"/>
      <c r="I14" s="40"/>
      <c r="J14" s="39"/>
      <c r="K14" s="38" t="str">
        <f>IFERROR(INDEX(Labor_Class[Description],MATCH(J14,Labor_Class[Code],0)),"")</f>
        <v/>
      </c>
      <c r="L14" s="12"/>
      <c r="M14" s="35"/>
      <c r="N14" s="36"/>
      <c r="O14" s="36"/>
      <c r="P14" s="11"/>
      <c r="Q14" s="11"/>
      <c r="R14" s="11"/>
      <c r="S14" s="11"/>
      <c r="T14" s="11"/>
      <c r="U14" s="11"/>
      <c r="V14" s="11"/>
      <c r="W14" s="11"/>
      <c r="X14" s="14">
        <f>SUM(CP_Table[[#This Row],[Day1
ST]:[Day7
ST]])</f>
        <v>0</v>
      </c>
      <c r="Y14" s="14">
        <f>(CP_Table[[#This Row],[Rate
ST]]+CP_Table[[#This Row],[Cash Fringe Rate ST]]*CP_Table[[#This Row],[Fringe Rate Percent ]])*CP_Table[[#This Row],[Total ST Hours]]</f>
        <v>0</v>
      </c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4">
        <f>SUM(CP_Table[[#This Row],[Day1
OT]:[Day7
OT]])</f>
        <v>0</v>
      </c>
      <c r="AK14" s="14">
        <f>(CP_Table[[#This Row],[Rate
OT]]+CP_Table[[#This Row],[Cash Fringe Rate OT]])*CP_Table[[#This Row],[Total OT Hours]]</f>
        <v>0</v>
      </c>
      <c r="AL14" s="14">
        <f>CP_Table[[#This Row],[Total ST Pay (Cash)]]+CP_Table[[#This Row],[Total OT Pay
(Cash)]]</f>
        <v>0</v>
      </c>
      <c r="AM14" s="11"/>
      <c r="AN14" s="11"/>
      <c r="AO14" s="14">
        <f>CP_Table[[#This Row],[Gross Wkly Pay (all projects)]]-CP_Table[[#This Row],[Total
Deductions]]</f>
        <v>0</v>
      </c>
    </row>
    <row r="15" spans="1:41" x14ac:dyDescent="0.35">
      <c r="A15" s="61">
        <f t="shared" si="0"/>
        <v>0</v>
      </c>
      <c r="B15" s="62" t="e">
        <f>INDEX(GenDecs[Gen_Dec_No],MATCH(CP_Table[[#This Row],[Contract '#]],GenDecs[Contract],0))</f>
        <v>#N/A</v>
      </c>
      <c r="C15" s="63" t="e">
        <f>INDEX(GenDecs[Gen. Dec. Publication Date],MATCH(CP_Table[[#This Row],[Contract '#]],GenDecs[Contract],0))</f>
        <v>#N/A</v>
      </c>
      <c r="D15" s="62" t="e">
        <f>INDEX(GenDecs[Region],MATCH(CP_Table[[#This Row],[Contract '#]],GenDecs[Contract],0))</f>
        <v>#N/A</v>
      </c>
      <c r="E15" s="38">
        <f t="shared" si="1"/>
        <v>0</v>
      </c>
      <c r="F15" s="61">
        <f t="shared" si="2"/>
        <v>0</v>
      </c>
      <c r="G15" s="64">
        <f t="shared" si="3"/>
        <v>0</v>
      </c>
      <c r="H15" s="39"/>
      <c r="I15" s="40"/>
      <c r="J15" s="39"/>
      <c r="K15" s="38" t="str">
        <f>IFERROR(INDEX(Labor_Class[Description],MATCH(J15,Labor_Class[Code],0)),"")</f>
        <v/>
      </c>
      <c r="L15" s="12"/>
      <c r="M15" s="35"/>
      <c r="N15" s="36"/>
      <c r="O15" s="36"/>
      <c r="P15" s="11"/>
      <c r="Q15" s="11"/>
      <c r="R15" s="11"/>
      <c r="S15" s="11"/>
      <c r="T15" s="11"/>
      <c r="U15" s="11"/>
      <c r="V15" s="11"/>
      <c r="W15" s="11"/>
      <c r="X15" s="14">
        <f>SUM(CP_Table[[#This Row],[Day1
ST]:[Day7
ST]])</f>
        <v>0</v>
      </c>
      <c r="Y15" s="14">
        <f>(CP_Table[[#This Row],[Rate
ST]]+CP_Table[[#This Row],[Cash Fringe Rate ST]]*CP_Table[[#This Row],[Fringe Rate Percent ]])*CP_Table[[#This Row],[Total ST Hours]]</f>
        <v>0</v>
      </c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4">
        <f>SUM(CP_Table[[#This Row],[Day1
OT]:[Day7
OT]])</f>
        <v>0</v>
      </c>
      <c r="AK15" s="14">
        <f>(CP_Table[[#This Row],[Rate
OT]]+CP_Table[[#This Row],[Cash Fringe Rate OT]])*CP_Table[[#This Row],[Total OT Hours]]</f>
        <v>0</v>
      </c>
      <c r="AL15" s="14">
        <f>CP_Table[[#This Row],[Total ST Pay (Cash)]]+CP_Table[[#This Row],[Total OT Pay
(Cash)]]</f>
        <v>0</v>
      </c>
      <c r="AM15" s="11"/>
      <c r="AN15" s="11"/>
      <c r="AO15" s="14">
        <f>CP_Table[[#This Row],[Gross Wkly Pay (all projects)]]-CP_Table[[#This Row],[Total
Deductions]]</f>
        <v>0</v>
      </c>
    </row>
    <row r="16" spans="1:41" x14ac:dyDescent="0.35">
      <c r="A16" s="61">
        <f t="shared" si="0"/>
        <v>0</v>
      </c>
      <c r="B16" s="62" t="e">
        <f>INDEX(GenDecs[Gen_Dec_No],MATCH(CP_Table[[#This Row],[Contract '#]],GenDecs[Contract],0))</f>
        <v>#N/A</v>
      </c>
      <c r="C16" s="63" t="e">
        <f>INDEX(GenDecs[Gen. Dec. Publication Date],MATCH(CP_Table[[#This Row],[Contract '#]],GenDecs[Contract],0))</f>
        <v>#N/A</v>
      </c>
      <c r="D16" s="62" t="e">
        <f>INDEX(GenDecs[Region],MATCH(CP_Table[[#This Row],[Contract '#]],GenDecs[Contract],0))</f>
        <v>#N/A</v>
      </c>
      <c r="E16" s="38">
        <f t="shared" si="1"/>
        <v>0</v>
      </c>
      <c r="F16" s="61">
        <f t="shared" si="2"/>
        <v>0</v>
      </c>
      <c r="G16" s="64">
        <f t="shared" si="3"/>
        <v>0</v>
      </c>
      <c r="H16" s="39"/>
      <c r="I16" s="40"/>
      <c r="J16" s="39"/>
      <c r="K16" s="38" t="str">
        <f>IFERROR(INDEX(Labor_Class[Description],MATCH(J16,Labor_Class[Code],0)),"")</f>
        <v/>
      </c>
      <c r="L16" s="12"/>
      <c r="M16" s="35"/>
      <c r="N16" s="36"/>
      <c r="O16" s="36"/>
      <c r="P16" s="11"/>
      <c r="Q16" s="11"/>
      <c r="R16" s="11"/>
      <c r="S16" s="11"/>
      <c r="T16" s="11"/>
      <c r="U16" s="11"/>
      <c r="V16" s="11"/>
      <c r="W16" s="11"/>
      <c r="X16" s="14">
        <f>SUM(CP_Table[[#This Row],[Day1
ST]:[Day7
ST]])</f>
        <v>0</v>
      </c>
      <c r="Y16" s="14">
        <f>(CP_Table[[#This Row],[Rate
ST]]+CP_Table[[#This Row],[Cash Fringe Rate ST]]*CP_Table[[#This Row],[Fringe Rate Percent ]])*CP_Table[[#This Row],[Total ST Hours]]</f>
        <v>0</v>
      </c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4">
        <f>SUM(CP_Table[[#This Row],[Day1
OT]:[Day7
OT]])</f>
        <v>0</v>
      </c>
      <c r="AK16" s="14">
        <f>(CP_Table[[#This Row],[Rate
OT]]+CP_Table[[#This Row],[Cash Fringe Rate OT]])*CP_Table[[#This Row],[Total OT Hours]]</f>
        <v>0</v>
      </c>
      <c r="AL16" s="14">
        <f>CP_Table[[#This Row],[Total ST Pay (Cash)]]+CP_Table[[#This Row],[Total OT Pay
(Cash)]]</f>
        <v>0</v>
      </c>
      <c r="AM16" s="11"/>
      <c r="AN16" s="11"/>
      <c r="AO16" s="14">
        <f>CP_Table[[#This Row],[Gross Wkly Pay (all projects)]]-CP_Table[[#This Row],[Total
Deductions]]</f>
        <v>0</v>
      </c>
    </row>
    <row r="17" spans="1:41" x14ac:dyDescent="0.35">
      <c r="A17" s="61">
        <f t="shared" si="0"/>
        <v>0</v>
      </c>
      <c r="B17" s="62" t="e">
        <f>INDEX(GenDecs[Gen_Dec_No],MATCH(CP_Table[[#This Row],[Contract '#]],GenDecs[Contract],0))</f>
        <v>#N/A</v>
      </c>
      <c r="C17" s="63" t="e">
        <f>INDEX(GenDecs[Gen. Dec. Publication Date],MATCH(CP_Table[[#This Row],[Contract '#]],GenDecs[Contract],0))</f>
        <v>#N/A</v>
      </c>
      <c r="D17" s="62" t="e">
        <f>INDEX(GenDecs[Region],MATCH(CP_Table[[#This Row],[Contract '#]],GenDecs[Contract],0))</f>
        <v>#N/A</v>
      </c>
      <c r="E17" s="38">
        <f t="shared" si="1"/>
        <v>0</v>
      </c>
      <c r="F17" s="61">
        <f t="shared" si="2"/>
        <v>0</v>
      </c>
      <c r="G17" s="64">
        <f t="shared" si="3"/>
        <v>0</v>
      </c>
      <c r="H17" s="39"/>
      <c r="I17" s="40"/>
      <c r="J17" s="39"/>
      <c r="K17" s="38" t="str">
        <f>IFERROR(INDEX(Labor_Class[Description],MATCH(J17,Labor_Class[Code],0)),"")</f>
        <v/>
      </c>
      <c r="L17" s="12"/>
      <c r="M17" s="35"/>
      <c r="N17" s="36"/>
      <c r="O17" s="36"/>
      <c r="P17" s="11"/>
      <c r="Q17" s="11"/>
      <c r="R17" s="11"/>
      <c r="S17" s="11"/>
      <c r="T17" s="11"/>
      <c r="U17" s="11"/>
      <c r="V17" s="11"/>
      <c r="W17" s="11"/>
      <c r="X17" s="14">
        <f>SUM(CP_Table[[#This Row],[Day1
ST]:[Day7
ST]])</f>
        <v>0</v>
      </c>
      <c r="Y17" s="14">
        <f>(CP_Table[[#This Row],[Rate
ST]]+CP_Table[[#This Row],[Cash Fringe Rate ST]]*CP_Table[[#This Row],[Fringe Rate Percent ]])*CP_Table[[#This Row],[Total ST Hours]]</f>
        <v>0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4">
        <f>SUM(CP_Table[[#This Row],[Day1
OT]:[Day7
OT]])</f>
        <v>0</v>
      </c>
      <c r="AK17" s="14">
        <f>(CP_Table[[#This Row],[Rate
OT]]+CP_Table[[#This Row],[Cash Fringe Rate OT]])*CP_Table[[#This Row],[Total OT Hours]]</f>
        <v>0</v>
      </c>
      <c r="AL17" s="14">
        <f>CP_Table[[#This Row],[Total ST Pay (Cash)]]+CP_Table[[#This Row],[Total OT Pay
(Cash)]]</f>
        <v>0</v>
      </c>
      <c r="AM17" s="11"/>
      <c r="AN17" s="11"/>
      <c r="AO17" s="14">
        <f>CP_Table[[#This Row],[Gross Wkly Pay (all projects)]]-CP_Table[[#This Row],[Total
Deductions]]</f>
        <v>0</v>
      </c>
    </row>
    <row r="18" spans="1:41" x14ac:dyDescent="0.35">
      <c r="A18" s="61">
        <f t="shared" si="0"/>
        <v>0</v>
      </c>
      <c r="B18" s="62" t="e">
        <f>INDEX(GenDecs[Gen_Dec_No],MATCH(CP_Table[[#This Row],[Contract '#]],GenDecs[Contract],0))</f>
        <v>#N/A</v>
      </c>
      <c r="C18" s="63" t="e">
        <f>INDEX(GenDecs[Gen. Dec. Publication Date],MATCH(CP_Table[[#This Row],[Contract '#]],GenDecs[Contract],0))</f>
        <v>#N/A</v>
      </c>
      <c r="D18" s="62" t="e">
        <f>INDEX(GenDecs[Region],MATCH(CP_Table[[#This Row],[Contract '#]],GenDecs[Contract],0))</f>
        <v>#N/A</v>
      </c>
      <c r="E18" s="38">
        <f t="shared" si="1"/>
        <v>0</v>
      </c>
      <c r="F18" s="61">
        <f t="shared" si="2"/>
        <v>0</v>
      </c>
      <c r="G18" s="64">
        <f t="shared" si="3"/>
        <v>0</v>
      </c>
      <c r="H18" s="39"/>
      <c r="I18" s="40"/>
      <c r="J18" s="39"/>
      <c r="K18" s="38" t="str">
        <f>IFERROR(INDEX(Labor_Class[Description],MATCH(J18,Labor_Class[Code],0)),"")</f>
        <v/>
      </c>
      <c r="L18" s="12"/>
      <c r="M18" s="35"/>
      <c r="N18" s="36"/>
      <c r="O18" s="36"/>
      <c r="P18" s="11"/>
      <c r="Q18" s="11"/>
      <c r="R18" s="11"/>
      <c r="S18" s="11"/>
      <c r="T18" s="11"/>
      <c r="U18" s="11"/>
      <c r="V18" s="11"/>
      <c r="W18" s="11"/>
      <c r="X18" s="14">
        <f>SUM(CP_Table[[#This Row],[Day1
ST]:[Day7
ST]])</f>
        <v>0</v>
      </c>
      <c r="Y18" s="14">
        <f>(CP_Table[[#This Row],[Rate
ST]]+CP_Table[[#This Row],[Cash Fringe Rate ST]]*CP_Table[[#This Row],[Fringe Rate Percent ]])*CP_Table[[#This Row],[Total ST Hours]]</f>
        <v>0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4">
        <f>SUM(CP_Table[[#This Row],[Day1
OT]:[Day7
OT]])</f>
        <v>0</v>
      </c>
      <c r="AK18" s="14">
        <f>(CP_Table[[#This Row],[Rate
OT]]+CP_Table[[#This Row],[Cash Fringe Rate OT]])*CP_Table[[#This Row],[Total OT Hours]]</f>
        <v>0</v>
      </c>
      <c r="AL18" s="14">
        <f>CP_Table[[#This Row],[Total ST Pay (Cash)]]+CP_Table[[#This Row],[Total OT Pay
(Cash)]]</f>
        <v>0</v>
      </c>
      <c r="AM18" s="11"/>
      <c r="AN18" s="11"/>
      <c r="AO18" s="14">
        <f>CP_Table[[#This Row],[Gross Wkly Pay (all projects)]]-CP_Table[[#This Row],[Total
Deductions]]</f>
        <v>0</v>
      </c>
    </row>
    <row r="19" spans="1:41" x14ac:dyDescent="0.35">
      <c r="A19" s="61">
        <f t="shared" si="0"/>
        <v>0</v>
      </c>
      <c r="B19" s="62" t="e">
        <f>INDEX(GenDecs[Gen_Dec_No],MATCH(CP_Table[[#This Row],[Contract '#]],GenDecs[Contract],0))</f>
        <v>#N/A</v>
      </c>
      <c r="C19" s="63" t="e">
        <f>INDEX(GenDecs[Gen. Dec. Publication Date],MATCH(CP_Table[[#This Row],[Contract '#]],GenDecs[Contract],0))</f>
        <v>#N/A</v>
      </c>
      <c r="D19" s="62" t="e">
        <f>INDEX(GenDecs[Region],MATCH(CP_Table[[#This Row],[Contract '#]],GenDecs[Contract],0))</f>
        <v>#N/A</v>
      </c>
      <c r="E19" s="38">
        <f t="shared" si="1"/>
        <v>0</v>
      </c>
      <c r="F19" s="61">
        <f t="shared" si="2"/>
        <v>0</v>
      </c>
      <c r="G19" s="64">
        <f t="shared" si="3"/>
        <v>0</v>
      </c>
      <c r="H19" s="39"/>
      <c r="I19" s="40"/>
      <c r="J19" s="39"/>
      <c r="K19" s="38" t="str">
        <f>IFERROR(INDEX(Labor_Class[Description],MATCH(J19,Labor_Class[Code],0)),"")</f>
        <v/>
      </c>
      <c r="L19" s="12"/>
      <c r="M19" s="35"/>
      <c r="N19" s="36"/>
      <c r="O19" s="36"/>
      <c r="P19" s="11"/>
      <c r="Q19" s="11"/>
      <c r="R19" s="11"/>
      <c r="S19" s="11"/>
      <c r="T19" s="11"/>
      <c r="U19" s="11"/>
      <c r="V19" s="11"/>
      <c r="W19" s="11"/>
      <c r="X19" s="14">
        <f>SUM(CP_Table[[#This Row],[Day1
ST]:[Day7
ST]])</f>
        <v>0</v>
      </c>
      <c r="Y19" s="14">
        <f>(CP_Table[[#This Row],[Rate
ST]]+CP_Table[[#This Row],[Cash Fringe Rate ST]]*CP_Table[[#This Row],[Fringe Rate Percent ]])*CP_Table[[#This Row],[Total ST Hours]]</f>
        <v>0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4">
        <f>SUM(CP_Table[[#This Row],[Day1
OT]:[Day7
OT]])</f>
        <v>0</v>
      </c>
      <c r="AK19" s="14">
        <f>(CP_Table[[#This Row],[Rate
OT]]+CP_Table[[#This Row],[Cash Fringe Rate OT]])*CP_Table[[#This Row],[Total OT Hours]]</f>
        <v>0</v>
      </c>
      <c r="AL19" s="14">
        <f>CP_Table[[#This Row],[Total ST Pay (Cash)]]+CP_Table[[#This Row],[Total OT Pay
(Cash)]]</f>
        <v>0</v>
      </c>
      <c r="AM19" s="11"/>
      <c r="AN19" s="11"/>
      <c r="AO19" s="14">
        <f>CP_Table[[#This Row],[Gross Wkly Pay (all projects)]]-CP_Table[[#This Row],[Total
Deductions]]</f>
        <v>0</v>
      </c>
    </row>
    <row r="20" spans="1:41" x14ac:dyDescent="0.35">
      <c r="A20" s="61">
        <f t="shared" si="0"/>
        <v>0</v>
      </c>
      <c r="B20" s="62" t="e">
        <f>INDEX(GenDecs[Gen_Dec_No],MATCH(CP_Table[[#This Row],[Contract '#]],GenDecs[Contract],0))</f>
        <v>#N/A</v>
      </c>
      <c r="C20" s="63" t="e">
        <f>INDEX(GenDecs[Gen. Dec. Publication Date],MATCH(CP_Table[[#This Row],[Contract '#]],GenDecs[Contract],0))</f>
        <v>#N/A</v>
      </c>
      <c r="D20" s="62" t="e">
        <f>INDEX(GenDecs[Region],MATCH(CP_Table[[#This Row],[Contract '#]],GenDecs[Contract],0))</f>
        <v>#N/A</v>
      </c>
      <c r="E20" s="38">
        <f t="shared" si="1"/>
        <v>0</v>
      </c>
      <c r="F20" s="61">
        <f t="shared" si="2"/>
        <v>0</v>
      </c>
      <c r="G20" s="64">
        <f t="shared" si="3"/>
        <v>0</v>
      </c>
      <c r="H20" s="39"/>
      <c r="I20" s="40"/>
      <c r="J20" s="39"/>
      <c r="K20" s="38" t="str">
        <f>IFERROR(INDEX(Labor_Class[Description],MATCH(J20,Labor_Class[Code],0)),"")</f>
        <v/>
      </c>
      <c r="L20" s="12"/>
      <c r="M20" s="35"/>
      <c r="N20" s="36"/>
      <c r="O20" s="36"/>
      <c r="P20" s="11"/>
      <c r="Q20" s="11"/>
      <c r="R20" s="11"/>
      <c r="S20" s="11"/>
      <c r="T20" s="11"/>
      <c r="U20" s="11"/>
      <c r="V20" s="11"/>
      <c r="W20" s="11"/>
      <c r="X20" s="14">
        <f>SUM(CP_Table[[#This Row],[Day1
ST]:[Day7
ST]])</f>
        <v>0</v>
      </c>
      <c r="Y20" s="14">
        <f>(CP_Table[[#This Row],[Rate
ST]]+CP_Table[[#This Row],[Cash Fringe Rate ST]]*CP_Table[[#This Row],[Fringe Rate Percent ]])*CP_Table[[#This Row],[Total ST Hours]]</f>
        <v>0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4">
        <f>SUM(CP_Table[[#This Row],[Day1
OT]:[Day7
OT]])</f>
        <v>0</v>
      </c>
      <c r="AK20" s="14">
        <f>(CP_Table[[#This Row],[Rate
OT]]+CP_Table[[#This Row],[Cash Fringe Rate OT]])*CP_Table[[#This Row],[Total OT Hours]]</f>
        <v>0</v>
      </c>
      <c r="AL20" s="14">
        <f>CP_Table[[#This Row],[Total ST Pay (Cash)]]+CP_Table[[#This Row],[Total OT Pay
(Cash)]]</f>
        <v>0</v>
      </c>
      <c r="AM20" s="11"/>
      <c r="AN20" s="11"/>
      <c r="AO20" s="14">
        <f>CP_Table[[#This Row],[Gross Wkly Pay (all projects)]]-CP_Table[[#This Row],[Total
Deductions]]</f>
        <v>0</v>
      </c>
    </row>
    <row r="21" spans="1:41" x14ac:dyDescent="0.35">
      <c r="A21" s="61">
        <f t="shared" si="0"/>
        <v>0</v>
      </c>
      <c r="B21" s="62" t="e">
        <f>INDEX(GenDecs[Gen_Dec_No],MATCH(CP_Table[[#This Row],[Contract '#]],GenDecs[Contract],0))</f>
        <v>#N/A</v>
      </c>
      <c r="C21" s="63" t="e">
        <f>INDEX(GenDecs[Gen. Dec. Publication Date],MATCH(CP_Table[[#This Row],[Contract '#]],GenDecs[Contract],0))</f>
        <v>#N/A</v>
      </c>
      <c r="D21" s="62" t="e">
        <f>INDEX(GenDecs[Region],MATCH(CP_Table[[#This Row],[Contract '#]],GenDecs[Contract],0))</f>
        <v>#N/A</v>
      </c>
      <c r="E21" s="38">
        <f t="shared" si="1"/>
        <v>0</v>
      </c>
      <c r="F21" s="61">
        <f t="shared" si="2"/>
        <v>0</v>
      </c>
      <c r="G21" s="64">
        <f t="shared" si="3"/>
        <v>0</v>
      </c>
      <c r="H21" s="39"/>
      <c r="I21" s="40"/>
      <c r="J21" s="39"/>
      <c r="K21" s="38" t="str">
        <f>IFERROR(INDEX(Labor_Class[Description],MATCH(J21,Labor_Class[Code],0)),"")</f>
        <v/>
      </c>
      <c r="L21" s="12"/>
      <c r="M21" s="35"/>
      <c r="N21" s="36"/>
      <c r="O21" s="36"/>
      <c r="P21" s="11"/>
      <c r="Q21" s="11"/>
      <c r="R21" s="11"/>
      <c r="S21" s="11"/>
      <c r="T21" s="11"/>
      <c r="U21" s="11"/>
      <c r="V21" s="11"/>
      <c r="W21" s="11"/>
      <c r="X21" s="14">
        <f>SUM(CP_Table[[#This Row],[Day1
ST]:[Day7
ST]])</f>
        <v>0</v>
      </c>
      <c r="Y21" s="14">
        <f>(CP_Table[[#This Row],[Rate
ST]]+CP_Table[[#This Row],[Cash Fringe Rate ST]]*CP_Table[[#This Row],[Fringe Rate Percent ]])*CP_Table[[#This Row],[Total ST Hours]]</f>
        <v>0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4">
        <f>SUM(CP_Table[[#This Row],[Day1
OT]:[Day7
OT]])</f>
        <v>0</v>
      </c>
      <c r="AK21" s="14">
        <f>(CP_Table[[#This Row],[Rate
OT]]+CP_Table[[#This Row],[Cash Fringe Rate OT]])*CP_Table[[#This Row],[Total OT Hours]]</f>
        <v>0</v>
      </c>
      <c r="AL21" s="14">
        <f>CP_Table[[#This Row],[Total ST Pay (Cash)]]+CP_Table[[#This Row],[Total OT Pay
(Cash)]]</f>
        <v>0</v>
      </c>
      <c r="AM21" s="11"/>
      <c r="AN21" s="11"/>
      <c r="AO21" s="14">
        <f>CP_Table[[#This Row],[Gross Wkly Pay (all projects)]]-CP_Table[[#This Row],[Total
Deductions]]</f>
        <v>0</v>
      </c>
    </row>
    <row r="22" spans="1:41" x14ac:dyDescent="0.35">
      <c r="A22" s="61">
        <f t="shared" si="0"/>
        <v>0</v>
      </c>
      <c r="B22" s="62" t="e">
        <f>INDEX(GenDecs[Gen_Dec_No],MATCH(CP_Table[[#This Row],[Contract '#]],GenDecs[Contract],0))</f>
        <v>#N/A</v>
      </c>
      <c r="C22" s="63" t="e">
        <f>INDEX(GenDecs[Gen. Dec. Publication Date],MATCH(CP_Table[[#This Row],[Contract '#]],GenDecs[Contract],0))</f>
        <v>#N/A</v>
      </c>
      <c r="D22" s="62" t="e">
        <f>INDEX(GenDecs[Region],MATCH(CP_Table[[#This Row],[Contract '#]],GenDecs[Contract],0))</f>
        <v>#N/A</v>
      </c>
      <c r="E22" s="38">
        <f t="shared" si="1"/>
        <v>0</v>
      </c>
      <c r="F22" s="61">
        <f t="shared" si="2"/>
        <v>0</v>
      </c>
      <c r="G22" s="64">
        <f t="shared" si="3"/>
        <v>0</v>
      </c>
      <c r="H22" s="39"/>
      <c r="I22" s="40"/>
      <c r="J22" s="39"/>
      <c r="K22" s="38" t="str">
        <f>IFERROR(INDEX(Labor_Class[Description],MATCH(J22,Labor_Class[Code],0)),"")</f>
        <v/>
      </c>
      <c r="L22" s="12"/>
      <c r="M22" s="35"/>
      <c r="N22" s="36"/>
      <c r="O22" s="36"/>
      <c r="P22" s="11"/>
      <c r="Q22" s="11"/>
      <c r="R22" s="11"/>
      <c r="S22" s="11"/>
      <c r="T22" s="11"/>
      <c r="U22" s="11"/>
      <c r="V22" s="11"/>
      <c r="W22" s="11"/>
      <c r="X22" s="14">
        <f>SUM(CP_Table[[#This Row],[Day1
ST]:[Day7
ST]])</f>
        <v>0</v>
      </c>
      <c r="Y22" s="14">
        <f>(CP_Table[[#This Row],[Rate
ST]]+CP_Table[[#This Row],[Cash Fringe Rate ST]]*CP_Table[[#This Row],[Fringe Rate Percent ]])*CP_Table[[#This Row],[Total ST Hours]]</f>
        <v>0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4">
        <f>SUM(CP_Table[[#This Row],[Day1
OT]:[Day7
OT]])</f>
        <v>0</v>
      </c>
      <c r="AK22" s="14">
        <f>(CP_Table[[#This Row],[Rate
OT]]+CP_Table[[#This Row],[Cash Fringe Rate OT]])*CP_Table[[#This Row],[Total OT Hours]]</f>
        <v>0</v>
      </c>
      <c r="AL22" s="14">
        <f>CP_Table[[#This Row],[Total ST Pay (Cash)]]+CP_Table[[#This Row],[Total OT Pay
(Cash)]]</f>
        <v>0</v>
      </c>
      <c r="AM22" s="11"/>
      <c r="AN22" s="11"/>
      <c r="AO22" s="14">
        <f>CP_Table[[#This Row],[Gross Wkly Pay (all projects)]]-CP_Table[[#This Row],[Total
Deductions]]</f>
        <v>0</v>
      </c>
    </row>
    <row r="23" spans="1:41" x14ac:dyDescent="0.35">
      <c r="A23" s="61">
        <f t="shared" si="0"/>
        <v>0</v>
      </c>
      <c r="B23" s="62" t="e">
        <f>INDEX(GenDecs[Gen_Dec_No],MATCH(CP_Table[[#This Row],[Contract '#]],GenDecs[Contract],0))</f>
        <v>#N/A</v>
      </c>
      <c r="C23" s="63" t="e">
        <f>INDEX(GenDecs[Gen. Dec. Publication Date],MATCH(CP_Table[[#This Row],[Contract '#]],GenDecs[Contract],0))</f>
        <v>#N/A</v>
      </c>
      <c r="D23" s="62" t="e">
        <f>INDEX(GenDecs[Region],MATCH(CP_Table[[#This Row],[Contract '#]],GenDecs[Contract],0))</f>
        <v>#N/A</v>
      </c>
      <c r="E23" s="38">
        <f t="shared" si="1"/>
        <v>0</v>
      </c>
      <c r="F23" s="61">
        <f t="shared" si="2"/>
        <v>0</v>
      </c>
      <c r="G23" s="64">
        <f t="shared" si="3"/>
        <v>0</v>
      </c>
      <c r="H23" s="39"/>
      <c r="I23" s="40"/>
      <c r="J23" s="39"/>
      <c r="K23" s="38" t="str">
        <f>IFERROR(INDEX(Labor_Class[Description],MATCH(J23,Labor_Class[Code],0)),"")</f>
        <v/>
      </c>
      <c r="L23" s="12"/>
      <c r="M23" s="35"/>
      <c r="N23" s="36"/>
      <c r="O23" s="36"/>
      <c r="P23" s="11"/>
      <c r="Q23" s="11"/>
      <c r="R23" s="11"/>
      <c r="S23" s="11"/>
      <c r="T23" s="11"/>
      <c r="U23" s="11"/>
      <c r="V23" s="11"/>
      <c r="W23" s="11"/>
      <c r="X23" s="14">
        <f>SUM(CP_Table[[#This Row],[Day1
ST]:[Day7
ST]])</f>
        <v>0</v>
      </c>
      <c r="Y23" s="14">
        <f>(CP_Table[[#This Row],[Rate
ST]]+CP_Table[[#This Row],[Cash Fringe Rate ST]]*CP_Table[[#This Row],[Fringe Rate Percent ]])*CP_Table[[#This Row],[Total ST Hours]]</f>
        <v>0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4">
        <f>SUM(CP_Table[[#This Row],[Day1
OT]:[Day7
OT]])</f>
        <v>0</v>
      </c>
      <c r="AK23" s="14">
        <f>(CP_Table[[#This Row],[Rate
OT]]+CP_Table[[#This Row],[Cash Fringe Rate OT]])*CP_Table[[#This Row],[Total OT Hours]]</f>
        <v>0</v>
      </c>
      <c r="AL23" s="14">
        <f>CP_Table[[#This Row],[Total ST Pay (Cash)]]+CP_Table[[#This Row],[Total OT Pay
(Cash)]]</f>
        <v>0</v>
      </c>
      <c r="AM23" s="11"/>
      <c r="AN23" s="11"/>
      <c r="AO23" s="14">
        <f>CP_Table[[#This Row],[Gross Wkly Pay (all projects)]]-CP_Table[[#This Row],[Total
Deductions]]</f>
        <v>0</v>
      </c>
    </row>
    <row r="24" spans="1:41" x14ac:dyDescent="0.35">
      <c r="A24" s="61">
        <f t="shared" si="0"/>
        <v>0</v>
      </c>
      <c r="B24" s="62" t="e">
        <f>INDEX(GenDecs[Gen_Dec_No],MATCH(CP_Table[[#This Row],[Contract '#]],GenDecs[Contract],0))</f>
        <v>#N/A</v>
      </c>
      <c r="C24" s="63" t="e">
        <f>INDEX(GenDecs[Gen. Dec. Publication Date],MATCH(CP_Table[[#This Row],[Contract '#]],GenDecs[Contract],0))</f>
        <v>#N/A</v>
      </c>
      <c r="D24" s="62" t="e">
        <f>INDEX(GenDecs[Region],MATCH(CP_Table[[#This Row],[Contract '#]],GenDecs[Contract],0))</f>
        <v>#N/A</v>
      </c>
      <c r="E24" s="38">
        <f t="shared" si="1"/>
        <v>0</v>
      </c>
      <c r="F24" s="61">
        <f t="shared" si="2"/>
        <v>0</v>
      </c>
      <c r="G24" s="64">
        <f t="shared" si="3"/>
        <v>0</v>
      </c>
      <c r="H24" s="39"/>
      <c r="I24" s="40"/>
      <c r="J24" s="39"/>
      <c r="K24" s="38" t="str">
        <f>IFERROR(INDEX(Labor_Class[Description],MATCH(J24,Labor_Class[Code],0)),"")</f>
        <v/>
      </c>
      <c r="L24" s="12"/>
      <c r="M24" s="35"/>
      <c r="N24" s="36"/>
      <c r="O24" s="36"/>
      <c r="P24" s="11"/>
      <c r="Q24" s="11"/>
      <c r="R24" s="11"/>
      <c r="S24" s="11"/>
      <c r="T24" s="11"/>
      <c r="U24" s="11"/>
      <c r="V24" s="11"/>
      <c r="W24" s="11"/>
      <c r="X24" s="14">
        <f>SUM(CP_Table[[#This Row],[Day1
ST]:[Day7
ST]])</f>
        <v>0</v>
      </c>
      <c r="Y24" s="14">
        <f>(CP_Table[[#This Row],[Rate
ST]]+CP_Table[[#This Row],[Cash Fringe Rate ST]]*CP_Table[[#This Row],[Fringe Rate Percent ]])*CP_Table[[#This Row],[Total ST Hours]]</f>
        <v>0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4">
        <f>SUM(CP_Table[[#This Row],[Day1
OT]:[Day7
OT]])</f>
        <v>0</v>
      </c>
      <c r="AK24" s="14">
        <f>(CP_Table[[#This Row],[Rate
OT]]+CP_Table[[#This Row],[Cash Fringe Rate OT]])*CP_Table[[#This Row],[Total OT Hours]]</f>
        <v>0</v>
      </c>
      <c r="AL24" s="14">
        <f>CP_Table[[#This Row],[Total ST Pay (Cash)]]+CP_Table[[#This Row],[Total OT Pay
(Cash)]]</f>
        <v>0</v>
      </c>
      <c r="AM24" s="11"/>
      <c r="AN24" s="11"/>
      <c r="AO24" s="14">
        <f>CP_Table[[#This Row],[Gross Wkly Pay (all projects)]]-CP_Table[[#This Row],[Total
Deductions]]</f>
        <v>0</v>
      </c>
    </row>
    <row r="25" spans="1:41" x14ac:dyDescent="0.35">
      <c r="A25" s="61">
        <f t="shared" si="0"/>
        <v>0</v>
      </c>
      <c r="B25" s="62" t="e">
        <f>INDEX(GenDecs[Gen_Dec_No],MATCH(CP_Table[[#This Row],[Contract '#]],GenDecs[Contract],0))</f>
        <v>#N/A</v>
      </c>
      <c r="C25" s="63" t="e">
        <f>INDEX(GenDecs[Gen. Dec. Publication Date],MATCH(CP_Table[[#This Row],[Contract '#]],GenDecs[Contract],0))</f>
        <v>#N/A</v>
      </c>
      <c r="D25" s="62" t="e">
        <f>INDEX(GenDecs[Region],MATCH(CP_Table[[#This Row],[Contract '#]],GenDecs[Contract],0))</f>
        <v>#N/A</v>
      </c>
      <c r="E25" s="38">
        <f t="shared" si="1"/>
        <v>0</v>
      </c>
      <c r="F25" s="61">
        <f t="shared" si="2"/>
        <v>0</v>
      </c>
      <c r="G25" s="64">
        <f t="shared" si="3"/>
        <v>0</v>
      </c>
      <c r="H25" s="39"/>
      <c r="I25" s="40"/>
      <c r="J25" s="39"/>
      <c r="K25" s="38" t="str">
        <f>IFERROR(INDEX(Labor_Class[Description],MATCH(J25,Labor_Class[Code],0)),"")</f>
        <v/>
      </c>
      <c r="L25" s="12"/>
      <c r="M25" s="35"/>
      <c r="N25" s="36"/>
      <c r="O25" s="36"/>
      <c r="P25" s="11"/>
      <c r="Q25" s="11"/>
      <c r="R25" s="11"/>
      <c r="S25" s="11"/>
      <c r="T25" s="11"/>
      <c r="U25" s="11"/>
      <c r="V25" s="11"/>
      <c r="W25" s="11"/>
      <c r="X25" s="14">
        <f>SUM(CP_Table[[#This Row],[Day1
ST]:[Day7
ST]])</f>
        <v>0</v>
      </c>
      <c r="Y25" s="14">
        <f>(CP_Table[[#This Row],[Rate
ST]]+CP_Table[[#This Row],[Cash Fringe Rate ST]]*CP_Table[[#This Row],[Fringe Rate Percent ]])*CP_Table[[#This Row],[Total ST Hours]]</f>
        <v>0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4">
        <f>SUM(CP_Table[[#This Row],[Day1
OT]:[Day7
OT]])</f>
        <v>0</v>
      </c>
      <c r="AK25" s="14">
        <f>(CP_Table[[#This Row],[Rate
OT]]+CP_Table[[#This Row],[Cash Fringe Rate OT]])*CP_Table[[#This Row],[Total OT Hours]]</f>
        <v>0</v>
      </c>
      <c r="AL25" s="14">
        <f>CP_Table[[#This Row],[Total ST Pay (Cash)]]+CP_Table[[#This Row],[Total OT Pay
(Cash)]]</f>
        <v>0</v>
      </c>
      <c r="AM25" s="11"/>
      <c r="AN25" s="11"/>
      <c r="AO25" s="14">
        <f>CP_Table[[#This Row],[Gross Wkly Pay (all projects)]]-CP_Table[[#This Row],[Total
Deductions]]</f>
        <v>0</v>
      </c>
    </row>
    <row r="26" spans="1:41" x14ac:dyDescent="0.35">
      <c r="A26" s="61">
        <f t="shared" si="0"/>
        <v>0</v>
      </c>
      <c r="B26" s="62" t="e">
        <f>INDEX(GenDecs[Gen_Dec_No],MATCH(CP_Table[[#This Row],[Contract '#]],GenDecs[Contract],0))</f>
        <v>#N/A</v>
      </c>
      <c r="C26" s="63" t="e">
        <f>INDEX(GenDecs[Gen. Dec. Publication Date],MATCH(CP_Table[[#This Row],[Contract '#]],GenDecs[Contract],0))</f>
        <v>#N/A</v>
      </c>
      <c r="D26" s="62" t="e">
        <f>INDEX(GenDecs[Region],MATCH(CP_Table[[#This Row],[Contract '#]],GenDecs[Contract],0))</f>
        <v>#N/A</v>
      </c>
      <c r="E26" s="38">
        <f t="shared" si="1"/>
        <v>0</v>
      </c>
      <c r="F26" s="61">
        <f t="shared" si="2"/>
        <v>0</v>
      </c>
      <c r="G26" s="64">
        <f t="shared" si="3"/>
        <v>0</v>
      </c>
      <c r="H26" s="39"/>
      <c r="I26" s="40"/>
      <c r="J26" s="39"/>
      <c r="K26" s="38" t="str">
        <f>IFERROR(INDEX(Labor_Class[Description],MATCH(J26,Labor_Class[Code],0)),"")</f>
        <v/>
      </c>
      <c r="L26" s="12"/>
      <c r="M26" s="35"/>
      <c r="N26" s="36"/>
      <c r="O26" s="36"/>
      <c r="P26" s="11"/>
      <c r="Q26" s="11"/>
      <c r="R26" s="11"/>
      <c r="S26" s="11"/>
      <c r="T26" s="11"/>
      <c r="U26" s="11"/>
      <c r="V26" s="11"/>
      <c r="W26" s="11"/>
      <c r="X26" s="14">
        <f>SUM(CP_Table[[#This Row],[Day1
ST]:[Day7
ST]])</f>
        <v>0</v>
      </c>
      <c r="Y26" s="14">
        <f>(CP_Table[[#This Row],[Rate
ST]]+CP_Table[[#This Row],[Cash Fringe Rate ST]]*CP_Table[[#This Row],[Fringe Rate Percent ]])*CP_Table[[#This Row],[Total ST Hours]]</f>
        <v>0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4">
        <f>SUM(CP_Table[[#This Row],[Day1
OT]:[Day7
OT]])</f>
        <v>0</v>
      </c>
      <c r="AK26" s="14">
        <f>(CP_Table[[#This Row],[Rate
OT]]+CP_Table[[#This Row],[Cash Fringe Rate OT]])*CP_Table[[#This Row],[Total OT Hours]]</f>
        <v>0</v>
      </c>
      <c r="AL26" s="14">
        <f>CP_Table[[#This Row],[Total ST Pay (Cash)]]+CP_Table[[#This Row],[Total OT Pay
(Cash)]]</f>
        <v>0</v>
      </c>
      <c r="AM26" s="11"/>
      <c r="AN26" s="11"/>
      <c r="AO26" s="14">
        <f>CP_Table[[#This Row],[Gross Wkly Pay (all projects)]]-CP_Table[[#This Row],[Total
Deductions]]</f>
        <v>0</v>
      </c>
    </row>
    <row r="27" spans="1:41" x14ac:dyDescent="0.35">
      <c r="A27" s="61">
        <f t="shared" si="0"/>
        <v>0</v>
      </c>
      <c r="B27" s="62" t="e">
        <f>INDEX(GenDecs[Gen_Dec_No],MATCH(CP_Table[[#This Row],[Contract '#]],GenDecs[Contract],0))</f>
        <v>#N/A</v>
      </c>
      <c r="C27" s="63" t="e">
        <f>INDEX(GenDecs[Gen. Dec. Publication Date],MATCH(CP_Table[[#This Row],[Contract '#]],GenDecs[Contract],0))</f>
        <v>#N/A</v>
      </c>
      <c r="D27" s="62" t="e">
        <f>INDEX(GenDecs[Region],MATCH(CP_Table[[#This Row],[Contract '#]],GenDecs[Contract],0))</f>
        <v>#N/A</v>
      </c>
      <c r="E27" s="38">
        <f t="shared" si="1"/>
        <v>0</v>
      </c>
      <c r="F27" s="61">
        <f t="shared" si="2"/>
        <v>0</v>
      </c>
      <c r="G27" s="64">
        <f t="shared" si="3"/>
        <v>0</v>
      </c>
      <c r="H27" s="39"/>
      <c r="I27" s="40"/>
      <c r="J27" s="39"/>
      <c r="K27" s="38" t="str">
        <f>IFERROR(INDEX(Labor_Class[Description],MATCH(J27,Labor_Class[Code],0)),"")</f>
        <v/>
      </c>
      <c r="L27" s="12"/>
      <c r="M27" s="35"/>
      <c r="N27" s="36"/>
      <c r="O27" s="36"/>
      <c r="P27" s="11"/>
      <c r="Q27" s="11"/>
      <c r="R27" s="11"/>
      <c r="S27" s="11"/>
      <c r="T27" s="11"/>
      <c r="U27" s="11"/>
      <c r="V27" s="11"/>
      <c r="W27" s="11"/>
      <c r="X27" s="14">
        <f>SUM(CP_Table[[#This Row],[Day1
ST]:[Day7
ST]])</f>
        <v>0</v>
      </c>
      <c r="Y27" s="14">
        <f>(CP_Table[[#This Row],[Rate
ST]]+CP_Table[[#This Row],[Cash Fringe Rate ST]]*CP_Table[[#This Row],[Fringe Rate Percent ]])*CP_Table[[#This Row],[Total ST Hours]]</f>
        <v>0</v>
      </c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4">
        <f>SUM(CP_Table[[#This Row],[Day1
OT]:[Day7
OT]])</f>
        <v>0</v>
      </c>
      <c r="AK27" s="14">
        <f>(CP_Table[[#This Row],[Rate
OT]]+CP_Table[[#This Row],[Cash Fringe Rate OT]])*CP_Table[[#This Row],[Total OT Hours]]</f>
        <v>0</v>
      </c>
      <c r="AL27" s="14">
        <f>CP_Table[[#This Row],[Total ST Pay (Cash)]]+CP_Table[[#This Row],[Total OT Pay
(Cash)]]</f>
        <v>0</v>
      </c>
      <c r="AM27" s="11"/>
      <c r="AN27" s="11"/>
      <c r="AO27" s="14">
        <f>CP_Table[[#This Row],[Gross Wkly Pay (all projects)]]-CP_Table[[#This Row],[Total
Deductions]]</f>
        <v>0</v>
      </c>
    </row>
    <row r="28" spans="1:41" x14ac:dyDescent="0.35">
      <c r="A28" s="61">
        <f t="shared" si="0"/>
        <v>0</v>
      </c>
      <c r="B28" s="62" t="e">
        <f>INDEX(GenDecs[Gen_Dec_No],MATCH(CP_Table[[#This Row],[Contract '#]],GenDecs[Contract],0))</f>
        <v>#N/A</v>
      </c>
      <c r="C28" s="63" t="e">
        <f>INDEX(GenDecs[Gen. Dec. Publication Date],MATCH(CP_Table[[#This Row],[Contract '#]],GenDecs[Contract],0))</f>
        <v>#N/A</v>
      </c>
      <c r="D28" s="62" t="e">
        <f>INDEX(GenDecs[Region],MATCH(CP_Table[[#This Row],[Contract '#]],GenDecs[Contract],0))</f>
        <v>#N/A</v>
      </c>
      <c r="E28" s="38">
        <f t="shared" si="1"/>
        <v>0</v>
      </c>
      <c r="F28" s="61">
        <f t="shared" si="2"/>
        <v>0</v>
      </c>
      <c r="G28" s="64">
        <f t="shared" si="3"/>
        <v>0</v>
      </c>
      <c r="H28" s="39"/>
      <c r="I28" s="40"/>
      <c r="J28" s="39"/>
      <c r="K28" s="38" t="str">
        <f>IFERROR(INDEX(Labor_Class[Description],MATCH(J28,Labor_Class[Code],0)),"")</f>
        <v/>
      </c>
      <c r="L28" s="12"/>
      <c r="M28" s="35"/>
      <c r="N28" s="36"/>
      <c r="O28" s="36"/>
      <c r="P28" s="11"/>
      <c r="Q28" s="11"/>
      <c r="R28" s="11"/>
      <c r="S28" s="11"/>
      <c r="T28" s="11"/>
      <c r="U28" s="11"/>
      <c r="V28" s="11"/>
      <c r="W28" s="11"/>
      <c r="X28" s="14">
        <f>SUM(CP_Table[[#This Row],[Day1
ST]:[Day7
ST]])</f>
        <v>0</v>
      </c>
      <c r="Y28" s="14">
        <f>(CP_Table[[#This Row],[Rate
ST]]+CP_Table[[#This Row],[Cash Fringe Rate ST]]*CP_Table[[#This Row],[Fringe Rate Percent ]])*CP_Table[[#This Row],[Total ST Hours]]</f>
        <v>0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4">
        <f>SUM(CP_Table[[#This Row],[Day1
OT]:[Day7
OT]])</f>
        <v>0</v>
      </c>
      <c r="AK28" s="14">
        <f>(CP_Table[[#This Row],[Rate
OT]]+CP_Table[[#This Row],[Cash Fringe Rate OT]])*CP_Table[[#This Row],[Total OT Hours]]</f>
        <v>0</v>
      </c>
      <c r="AL28" s="14">
        <f>CP_Table[[#This Row],[Total ST Pay (Cash)]]+CP_Table[[#This Row],[Total OT Pay
(Cash)]]</f>
        <v>0</v>
      </c>
      <c r="AM28" s="11"/>
      <c r="AN28" s="11"/>
      <c r="AO28" s="14">
        <f>CP_Table[[#This Row],[Gross Wkly Pay (all projects)]]-CP_Table[[#This Row],[Total
Deductions]]</f>
        <v>0</v>
      </c>
    </row>
    <row r="29" spans="1:41" x14ac:dyDescent="0.35">
      <c r="A29" s="61">
        <f t="shared" si="0"/>
        <v>0</v>
      </c>
      <c r="B29" s="62" t="e">
        <f>INDEX(GenDecs[Gen_Dec_No],MATCH(CP_Table[[#This Row],[Contract '#]],GenDecs[Contract],0))</f>
        <v>#N/A</v>
      </c>
      <c r="C29" s="63" t="e">
        <f>INDEX(GenDecs[Gen. Dec. Publication Date],MATCH(CP_Table[[#This Row],[Contract '#]],GenDecs[Contract],0))</f>
        <v>#N/A</v>
      </c>
      <c r="D29" s="62" t="e">
        <f>INDEX(GenDecs[Region],MATCH(CP_Table[[#This Row],[Contract '#]],GenDecs[Contract],0))</f>
        <v>#N/A</v>
      </c>
      <c r="E29" s="38">
        <f t="shared" si="1"/>
        <v>0</v>
      </c>
      <c r="F29" s="61">
        <f t="shared" si="2"/>
        <v>0</v>
      </c>
      <c r="G29" s="64">
        <f t="shared" si="3"/>
        <v>0</v>
      </c>
      <c r="H29" s="39"/>
      <c r="I29" s="40"/>
      <c r="J29" s="39"/>
      <c r="K29" s="38" t="str">
        <f>IFERROR(INDEX(Labor_Class[Description],MATCH(J29,Labor_Class[Code],0)),"")</f>
        <v/>
      </c>
      <c r="L29" s="12"/>
      <c r="M29" s="35"/>
      <c r="N29" s="36"/>
      <c r="O29" s="36"/>
      <c r="P29" s="11"/>
      <c r="Q29" s="11"/>
      <c r="R29" s="11"/>
      <c r="S29" s="11"/>
      <c r="T29" s="11"/>
      <c r="U29" s="11"/>
      <c r="V29" s="11"/>
      <c r="W29" s="11"/>
      <c r="X29" s="14">
        <f>SUM(CP_Table[[#This Row],[Day1
ST]:[Day7
ST]])</f>
        <v>0</v>
      </c>
      <c r="Y29" s="14">
        <f>(CP_Table[[#This Row],[Rate
ST]]+CP_Table[[#This Row],[Cash Fringe Rate ST]]*CP_Table[[#This Row],[Fringe Rate Percent ]])*CP_Table[[#This Row],[Total ST Hours]]</f>
        <v>0</v>
      </c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4">
        <f>SUM(CP_Table[[#This Row],[Day1
OT]:[Day7
OT]])</f>
        <v>0</v>
      </c>
      <c r="AK29" s="14">
        <f>(CP_Table[[#This Row],[Rate
OT]]+CP_Table[[#This Row],[Cash Fringe Rate OT]])*CP_Table[[#This Row],[Total OT Hours]]</f>
        <v>0</v>
      </c>
      <c r="AL29" s="14">
        <f>CP_Table[[#This Row],[Total ST Pay (Cash)]]+CP_Table[[#This Row],[Total OT Pay
(Cash)]]</f>
        <v>0</v>
      </c>
      <c r="AM29" s="11"/>
      <c r="AN29" s="11"/>
      <c r="AO29" s="14">
        <f>CP_Table[[#This Row],[Gross Wkly Pay (all projects)]]-CP_Table[[#This Row],[Total
Deductions]]</f>
        <v>0</v>
      </c>
    </row>
    <row r="30" spans="1:41" x14ac:dyDescent="0.35">
      <c r="A30" s="61">
        <f t="shared" si="0"/>
        <v>0</v>
      </c>
      <c r="B30" s="62" t="e">
        <f>INDEX(GenDecs[Gen_Dec_No],MATCH(CP_Table[[#This Row],[Contract '#]],GenDecs[Contract],0))</f>
        <v>#N/A</v>
      </c>
      <c r="C30" s="63" t="e">
        <f>INDEX(GenDecs[Gen. Dec. Publication Date],MATCH(CP_Table[[#This Row],[Contract '#]],GenDecs[Contract],0))</f>
        <v>#N/A</v>
      </c>
      <c r="D30" s="62" t="e">
        <f>INDEX(GenDecs[Region],MATCH(CP_Table[[#This Row],[Contract '#]],GenDecs[Contract],0))</f>
        <v>#N/A</v>
      </c>
      <c r="E30" s="38">
        <f t="shared" si="1"/>
        <v>0</v>
      </c>
      <c r="F30" s="61">
        <f t="shared" si="2"/>
        <v>0</v>
      </c>
      <c r="G30" s="64">
        <f t="shared" si="3"/>
        <v>0</v>
      </c>
      <c r="H30" s="39"/>
      <c r="I30" s="40"/>
      <c r="J30" s="39"/>
      <c r="K30" s="38" t="str">
        <f>IFERROR(INDEX(Labor_Class[Description],MATCH(J30,Labor_Class[Code],0)),"")</f>
        <v/>
      </c>
      <c r="L30" s="12"/>
      <c r="M30" s="35"/>
      <c r="N30" s="36"/>
      <c r="O30" s="36"/>
      <c r="P30" s="11"/>
      <c r="Q30" s="11"/>
      <c r="R30" s="11"/>
      <c r="S30" s="11"/>
      <c r="T30" s="11"/>
      <c r="U30" s="11"/>
      <c r="V30" s="11"/>
      <c r="W30" s="11"/>
      <c r="X30" s="14">
        <f>SUM(CP_Table[[#This Row],[Day1
ST]:[Day7
ST]])</f>
        <v>0</v>
      </c>
      <c r="Y30" s="14">
        <f>(CP_Table[[#This Row],[Rate
ST]]+CP_Table[[#This Row],[Cash Fringe Rate ST]]*CP_Table[[#This Row],[Fringe Rate Percent ]])*CP_Table[[#This Row],[Total ST Hours]]</f>
        <v>0</v>
      </c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4">
        <f>SUM(CP_Table[[#This Row],[Day1
OT]:[Day7
OT]])</f>
        <v>0</v>
      </c>
      <c r="AK30" s="14">
        <f>(CP_Table[[#This Row],[Rate
OT]]+CP_Table[[#This Row],[Cash Fringe Rate OT]])*CP_Table[[#This Row],[Total OT Hours]]</f>
        <v>0</v>
      </c>
      <c r="AL30" s="14">
        <f>CP_Table[[#This Row],[Total ST Pay (Cash)]]+CP_Table[[#This Row],[Total OT Pay
(Cash)]]</f>
        <v>0</v>
      </c>
      <c r="AM30" s="11"/>
      <c r="AN30" s="11"/>
      <c r="AO30" s="14">
        <f>CP_Table[[#This Row],[Gross Wkly Pay (all projects)]]-CP_Table[[#This Row],[Total
Deductions]]</f>
        <v>0</v>
      </c>
    </row>
    <row r="31" spans="1:41" x14ac:dyDescent="0.35">
      <c r="A31" s="61">
        <f t="shared" si="0"/>
        <v>0</v>
      </c>
      <c r="B31" s="62" t="e">
        <f>INDEX(GenDecs[Gen_Dec_No],MATCH(CP_Table[[#This Row],[Contract '#]],GenDecs[Contract],0))</f>
        <v>#N/A</v>
      </c>
      <c r="C31" s="63" t="e">
        <f>INDEX(GenDecs[Gen. Dec. Publication Date],MATCH(CP_Table[[#This Row],[Contract '#]],GenDecs[Contract],0))</f>
        <v>#N/A</v>
      </c>
      <c r="D31" s="62" t="e">
        <f>INDEX(GenDecs[Region],MATCH(CP_Table[[#This Row],[Contract '#]],GenDecs[Contract],0))</f>
        <v>#N/A</v>
      </c>
      <c r="E31" s="38">
        <f t="shared" si="1"/>
        <v>0</v>
      </c>
      <c r="F31" s="61">
        <f t="shared" si="2"/>
        <v>0</v>
      </c>
      <c r="G31" s="64">
        <f t="shared" si="3"/>
        <v>0</v>
      </c>
      <c r="H31" s="39"/>
      <c r="I31" s="40"/>
      <c r="J31" s="39"/>
      <c r="K31" s="38" t="str">
        <f>IFERROR(INDEX(Labor_Class[Description],MATCH(J31,Labor_Class[Code],0)),"")</f>
        <v/>
      </c>
      <c r="L31" s="12"/>
      <c r="M31" s="35"/>
      <c r="N31" s="36"/>
      <c r="O31" s="36"/>
      <c r="P31" s="11"/>
      <c r="Q31" s="11"/>
      <c r="R31" s="11"/>
      <c r="S31" s="11"/>
      <c r="T31" s="11"/>
      <c r="U31" s="11"/>
      <c r="V31" s="11"/>
      <c r="W31" s="11"/>
      <c r="X31" s="14">
        <f>SUM(CP_Table[[#This Row],[Day1
ST]:[Day7
ST]])</f>
        <v>0</v>
      </c>
      <c r="Y31" s="14">
        <f>(CP_Table[[#This Row],[Rate
ST]]+CP_Table[[#This Row],[Cash Fringe Rate ST]]*CP_Table[[#This Row],[Fringe Rate Percent ]])*CP_Table[[#This Row],[Total ST Hours]]</f>
        <v>0</v>
      </c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4">
        <f>SUM(CP_Table[[#This Row],[Day1
OT]:[Day7
OT]])</f>
        <v>0</v>
      </c>
      <c r="AK31" s="14">
        <f>(CP_Table[[#This Row],[Rate
OT]]+CP_Table[[#This Row],[Cash Fringe Rate OT]])*CP_Table[[#This Row],[Total OT Hours]]</f>
        <v>0</v>
      </c>
      <c r="AL31" s="14">
        <f>CP_Table[[#This Row],[Total ST Pay (Cash)]]+CP_Table[[#This Row],[Total OT Pay
(Cash)]]</f>
        <v>0</v>
      </c>
      <c r="AM31" s="11"/>
      <c r="AN31" s="11"/>
      <c r="AO31" s="14">
        <f>CP_Table[[#This Row],[Gross Wkly Pay (all projects)]]-CP_Table[[#This Row],[Total
Deductions]]</f>
        <v>0</v>
      </c>
    </row>
    <row r="32" spans="1:41" x14ac:dyDescent="0.35">
      <c r="A32" s="61">
        <f t="shared" si="0"/>
        <v>0</v>
      </c>
      <c r="B32" s="62" t="e">
        <f>INDEX(GenDecs[Gen_Dec_No],MATCH(CP_Table[[#This Row],[Contract '#]],GenDecs[Contract],0))</f>
        <v>#N/A</v>
      </c>
      <c r="C32" s="63" t="e">
        <f>INDEX(GenDecs[Gen. Dec. Publication Date],MATCH(CP_Table[[#This Row],[Contract '#]],GenDecs[Contract],0))</f>
        <v>#N/A</v>
      </c>
      <c r="D32" s="62" t="e">
        <f>INDEX(GenDecs[Region],MATCH(CP_Table[[#This Row],[Contract '#]],GenDecs[Contract],0))</f>
        <v>#N/A</v>
      </c>
      <c r="E32" s="38">
        <f t="shared" si="1"/>
        <v>0</v>
      </c>
      <c r="F32" s="61">
        <f t="shared" si="2"/>
        <v>0</v>
      </c>
      <c r="G32" s="64">
        <f t="shared" si="3"/>
        <v>0</v>
      </c>
      <c r="H32" s="39"/>
      <c r="I32" s="40"/>
      <c r="J32" s="39"/>
      <c r="K32" s="38" t="str">
        <f>IFERROR(INDEX(Labor_Class[Description],MATCH(J32,Labor_Class[Code],0)),"")</f>
        <v/>
      </c>
      <c r="L32" s="12"/>
      <c r="M32" s="35"/>
      <c r="N32" s="36"/>
      <c r="O32" s="36"/>
      <c r="P32" s="11"/>
      <c r="Q32" s="11"/>
      <c r="R32" s="11"/>
      <c r="S32" s="11"/>
      <c r="T32" s="11"/>
      <c r="U32" s="11"/>
      <c r="V32" s="11"/>
      <c r="W32" s="11"/>
      <c r="X32" s="14">
        <f>SUM(CP_Table[[#This Row],[Day1
ST]:[Day7
ST]])</f>
        <v>0</v>
      </c>
      <c r="Y32" s="14">
        <f>(CP_Table[[#This Row],[Rate
ST]]+CP_Table[[#This Row],[Cash Fringe Rate ST]]*CP_Table[[#This Row],[Fringe Rate Percent ]])*CP_Table[[#This Row],[Total ST Hours]]</f>
        <v>0</v>
      </c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4">
        <f>SUM(CP_Table[[#This Row],[Day1
OT]:[Day7
OT]])</f>
        <v>0</v>
      </c>
      <c r="AK32" s="14">
        <f>(CP_Table[[#This Row],[Rate
OT]]+CP_Table[[#This Row],[Cash Fringe Rate OT]])*CP_Table[[#This Row],[Total OT Hours]]</f>
        <v>0</v>
      </c>
      <c r="AL32" s="14">
        <f>CP_Table[[#This Row],[Total ST Pay (Cash)]]+CP_Table[[#This Row],[Total OT Pay
(Cash)]]</f>
        <v>0</v>
      </c>
      <c r="AM32" s="11"/>
      <c r="AN32" s="11"/>
      <c r="AO32" s="14">
        <f>CP_Table[[#This Row],[Gross Wkly Pay (all projects)]]-CP_Table[[#This Row],[Total
Deductions]]</f>
        <v>0</v>
      </c>
    </row>
    <row r="33" spans="1:41" x14ac:dyDescent="0.35">
      <c r="A33" s="61">
        <f t="shared" si="0"/>
        <v>0</v>
      </c>
      <c r="B33" s="62" t="e">
        <f>INDEX(GenDecs[Gen_Dec_No],MATCH(CP_Table[[#This Row],[Contract '#]],GenDecs[Contract],0))</f>
        <v>#N/A</v>
      </c>
      <c r="C33" s="63" t="e">
        <f>INDEX(GenDecs[Gen. Dec. Publication Date],MATCH(CP_Table[[#This Row],[Contract '#]],GenDecs[Contract],0))</f>
        <v>#N/A</v>
      </c>
      <c r="D33" s="62" t="e">
        <f>INDEX(GenDecs[Region],MATCH(CP_Table[[#This Row],[Contract '#]],GenDecs[Contract],0))</f>
        <v>#N/A</v>
      </c>
      <c r="E33" s="38">
        <f t="shared" si="1"/>
        <v>0</v>
      </c>
      <c r="F33" s="61">
        <f t="shared" si="2"/>
        <v>0</v>
      </c>
      <c r="G33" s="64">
        <f t="shared" si="3"/>
        <v>0</v>
      </c>
      <c r="H33" s="39"/>
      <c r="I33" s="40"/>
      <c r="J33" s="39"/>
      <c r="K33" s="38" t="str">
        <f>IFERROR(INDEX(Labor_Class[Description],MATCH(J33,Labor_Class[Code],0)),"")</f>
        <v/>
      </c>
      <c r="L33" s="12"/>
      <c r="M33" s="35"/>
      <c r="N33" s="36"/>
      <c r="O33" s="36"/>
      <c r="P33" s="11"/>
      <c r="Q33" s="11"/>
      <c r="R33" s="11"/>
      <c r="S33" s="11"/>
      <c r="T33" s="11"/>
      <c r="U33" s="11"/>
      <c r="V33" s="11"/>
      <c r="W33" s="11"/>
      <c r="X33" s="14">
        <f>SUM(CP_Table[[#This Row],[Day1
ST]:[Day7
ST]])</f>
        <v>0</v>
      </c>
      <c r="Y33" s="14">
        <f>(CP_Table[[#This Row],[Rate
ST]]+CP_Table[[#This Row],[Cash Fringe Rate ST]]*CP_Table[[#This Row],[Fringe Rate Percent ]])*CP_Table[[#This Row],[Total ST Hours]]</f>
        <v>0</v>
      </c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4">
        <f>SUM(CP_Table[[#This Row],[Day1
OT]:[Day7
OT]])</f>
        <v>0</v>
      </c>
      <c r="AK33" s="14">
        <f>(CP_Table[[#This Row],[Rate
OT]]+CP_Table[[#This Row],[Cash Fringe Rate OT]])*CP_Table[[#This Row],[Total OT Hours]]</f>
        <v>0</v>
      </c>
      <c r="AL33" s="14">
        <f>CP_Table[[#This Row],[Total ST Pay (Cash)]]+CP_Table[[#This Row],[Total OT Pay
(Cash)]]</f>
        <v>0</v>
      </c>
      <c r="AM33" s="11"/>
      <c r="AN33" s="11"/>
      <c r="AO33" s="14">
        <f>CP_Table[[#This Row],[Gross Wkly Pay (all projects)]]-CP_Table[[#This Row],[Total
Deductions]]</f>
        <v>0</v>
      </c>
    </row>
    <row r="34" spans="1:41" x14ac:dyDescent="0.35">
      <c r="A34" s="61">
        <f t="shared" si="0"/>
        <v>0</v>
      </c>
      <c r="B34" s="62" t="e">
        <f>INDEX(GenDecs[Gen_Dec_No],MATCH(CP_Table[[#This Row],[Contract '#]],GenDecs[Contract],0))</f>
        <v>#N/A</v>
      </c>
      <c r="C34" s="63" t="e">
        <f>INDEX(GenDecs[Gen. Dec. Publication Date],MATCH(CP_Table[[#This Row],[Contract '#]],GenDecs[Contract],0))</f>
        <v>#N/A</v>
      </c>
      <c r="D34" s="62" t="e">
        <f>INDEX(GenDecs[Region],MATCH(CP_Table[[#This Row],[Contract '#]],GenDecs[Contract],0))</f>
        <v>#N/A</v>
      </c>
      <c r="E34" s="38">
        <f t="shared" si="1"/>
        <v>0</v>
      </c>
      <c r="F34" s="61">
        <f t="shared" si="2"/>
        <v>0</v>
      </c>
      <c r="G34" s="64">
        <f t="shared" si="3"/>
        <v>0</v>
      </c>
      <c r="H34" s="39"/>
      <c r="I34" s="40"/>
      <c r="J34" s="39"/>
      <c r="K34" s="38" t="str">
        <f>IFERROR(INDEX(Labor_Class[Description],MATCH(J34,Labor_Class[Code],0)),"")</f>
        <v/>
      </c>
      <c r="L34" s="12"/>
      <c r="M34" s="35"/>
      <c r="N34" s="36"/>
      <c r="O34" s="36"/>
      <c r="P34" s="11"/>
      <c r="Q34" s="11"/>
      <c r="R34" s="11"/>
      <c r="S34" s="11"/>
      <c r="T34" s="11"/>
      <c r="U34" s="11"/>
      <c r="V34" s="11"/>
      <c r="W34" s="11"/>
      <c r="X34" s="14">
        <f>SUM(CP_Table[[#This Row],[Day1
ST]:[Day7
ST]])</f>
        <v>0</v>
      </c>
      <c r="Y34" s="14">
        <f>(CP_Table[[#This Row],[Rate
ST]]+CP_Table[[#This Row],[Cash Fringe Rate ST]]*CP_Table[[#This Row],[Fringe Rate Percent ]])*CP_Table[[#This Row],[Total ST Hours]]</f>
        <v>0</v>
      </c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4">
        <f>SUM(CP_Table[[#This Row],[Day1
OT]:[Day7
OT]])</f>
        <v>0</v>
      </c>
      <c r="AK34" s="14">
        <f>(CP_Table[[#This Row],[Rate
OT]]+CP_Table[[#This Row],[Cash Fringe Rate OT]])*CP_Table[[#This Row],[Total OT Hours]]</f>
        <v>0</v>
      </c>
      <c r="AL34" s="14">
        <f>CP_Table[[#This Row],[Total ST Pay (Cash)]]+CP_Table[[#This Row],[Total OT Pay
(Cash)]]</f>
        <v>0</v>
      </c>
      <c r="AM34" s="11"/>
      <c r="AN34" s="11"/>
      <c r="AO34" s="14">
        <f>CP_Table[[#This Row],[Gross Wkly Pay (all projects)]]-CP_Table[[#This Row],[Total
Deductions]]</f>
        <v>0</v>
      </c>
    </row>
    <row r="35" spans="1:41" x14ac:dyDescent="0.35">
      <c r="A35" s="61">
        <f t="shared" si="0"/>
        <v>0</v>
      </c>
      <c r="B35" s="62" t="e">
        <f>INDEX(GenDecs[Gen_Dec_No],MATCH(CP_Table[[#This Row],[Contract '#]],GenDecs[Contract],0))</f>
        <v>#N/A</v>
      </c>
      <c r="C35" s="63" t="e">
        <f>INDEX(GenDecs[Gen. Dec. Publication Date],MATCH(CP_Table[[#This Row],[Contract '#]],GenDecs[Contract],0))</f>
        <v>#N/A</v>
      </c>
      <c r="D35" s="62" t="e">
        <f>INDEX(GenDecs[Region],MATCH(CP_Table[[#This Row],[Contract '#]],GenDecs[Contract],0))</f>
        <v>#N/A</v>
      </c>
      <c r="E35" s="38">
        <f t="shared" si="1"/>
        <v>0</v>
      </c>
      <c r="F35" s="61">
        <f t="shared" si="2"/>
        <v>0</v>
      </c>
      <c r="G35" s="64">
        <f t="shared" si="3"/>
        <v>0</v>
      </c>
      <c r="H35" s="39"/>
      <c r="I35" s="40"/>
      <c r="J35" s="39"/>
      <c r="K35" s="38" t="str">
        <f>IFERROR(INDEX(Labor_Class[Description],MATCH(J35,Labor_Class[Code],0)),"")</f>
        <v/>
      </c>
      <c r="L35" s="12"/>
      <c r="M35" s="35"/>
      <c r="N35" s="36"/>
      <c r="O35" s="36"/>
      <c r="P35" s="11"/>
      <c r="Q35" s="11"/>
      <c r="R35" s="11"/>
      <c r="S35" s="11"/>
      <c r="T35" s="11"/>
      <c r="U35" s="11"/>
      <c r="V35" s="11"/>
      <c r="W35" s="11"/>
      <c r="X35" s="14">
        <f>SUM(CP_Table[[#This Row],[Day1
ST]:[Day7
ST]])</f>
        <v>0</v>
      </c>
      <c r="Y35" s="14">
        <f>(CP_Table[[#This Row],[Rate
ST]]+CP_Table[[#This Row],[Cash Fringe Rate ST]]*CP_Table[[#This Row],[Fringe Rate Percent ]])*CP_Table[[#This Row],[Total ST Hours]]</f>
        <v>0</v>
      </c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4">
        <f>SUM(CP_Table[[#This Row],[Day1
OT]:[Day7
OT]])</f>
        <v>0</v>
      </c>
      <c r="AK35" s="14">
        <f>(CP_Table[[#This Row],[Rate
OT]]+CP_Table[[#This Row],[Cash Fringe Rate OT]])*CP_Table[[#This Row],[Total OT Hours]]</f>
        <v>0</v>
      </c>
      <c r="AL35" s="14">
        <f>CP_Table[[#This Row],[Total ST Pay (Cash)]]+CP_Table[[#This Row],[Total OT Pay
(Cash)]]</f>
        <v>0</v>
      </c>
      <c r="AM35" s="11"/>
      <c r="AN35" s="11"/>
      <c r="AO35" s="14">
        <f>CP_Table[[#This Row],[Gross Wkly Pay (all projects)]]-CP_Table[[#This Row],[Total
Deductions]]</f>
        <v>0</v>
      </c>
    </row>
    <row r="36" spans="1:41" x14ac:dyDescent="0.35">
      <c r="A36" s="61">
        <f t="shared" si="0"/>
        <v>0</v>
      </c>
      <c r="B36" s="62" t="e">
        <f>INDEX(GenDecs[Gen_Dec_No],MATCH(CP_Table[[#This Row],[Contract '#]],GenDecs[Contract],0))</f>
        <v>#N/A</v>
      </c>
      <c r="C36" s="63" t="e">
        <f>INDEX(GenDecs[Gen. Dec. Publication Date],MATCH(CP_Table[[#This Row],[Contract '#]],GenDecs[Contract],0))</f>
        <v>#N/A</v>
      </c>
      <c r="D36" s="62" t="e">
        <f>INDEX(GenDecs[Region],MATCH(CP_Table[[#This Row],[Contract '#]],GenDecs[Contract],0))</f>
        <v>#N/A</v>
      </c>
      <c r="E36" s="38">
        <f t="shared" si="1"/>
        <v>0</v>
      </c>
      <c r="F36" s="61">
        <f t="shared" si="2"/>
        <v>0</v>
      </c>
      <c r="G36" s="64">
        <f t="shared" si="3"/>
        <v>0</v>
      </c>
      <c r="H36" s="39"/>
      <c r="I36" s="40"/>
      <c r="J36" s="39"/>
      <c r="K36" s="38" t="str">
        <f>IFERROR(INDEX(Labor_Class[Description],MATCH(J36,Labor_Class[Code],0)),"")</f>
        <v/>
      </c>
      <c r="L36" s="12"/>
      <c r="M36" s="35"/>
      <c r="N36" s="36"/>
      <c r="O36" s="36"/>
      <c r="P36" s="11"/>
      <c r="Q36" s="11"/>
      <c r="R36" s="11"/>
      <c r="S36" s="11"/>
      <c r="T36" s="11"/>
      <c r="U36" s="11"/>
      <c r="V36" s="11"/>
      <c r="W36" s="11"/>
      <c r="X36" s="14">
        <f>SUM(CP_Table[[#This Row],[Day1
ST]:[Day7
ST]])</f>
        <v>0</v>
      </c>
      <c r="Y36" s="14">
        <f>(CP_Table[[#This Row],[Rate
ST]]+CP_Table[[#This Row],[Cash Fringe Rate ST]]*CP_Table[[#This Row],[Fringe Rate Percent ]])*CP_Table[[#This Row],[Total ST Hours]]</f>
        <v>0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4">
        <f>SUM(CP_Table[[#This Row],[Day1
OT]:[Day7
OT]])</f>
        <v>0</v>
      </c>
      <c r="AK36" s="14">
        <f>(CP_Table[[#This Row],[Rate
OT]]+CP_Table[[#This Row],[Cash Fringe Rate OT]])*CP_Table[[#This Row],[Total OT Hours]]</f>
        <v>0</v>
      </c>
      <c r="AL36" s="14">
        <f>CP_Table[[#This Row],[Total ST Pay (Cash)]]+CP_Table[[#This Row],[Total OT Pay
(Cash)]]</f>
        <v>0</v>
      </c>
      <c r="AM36" s="11"/>
      <c r="AN36" s="11"/>
      <c r="AO36" s="14">
        <f>CP_Table[[#This Row],[Gross Wkly Pay (all projects)]]-CP_Table[[#This Row],[Total
Deductions]]</f>
        <v>0</v>
      </c>
    </row>
    <row r="37" spans="1:41" x14ac:dyDescent="0.35">
      <c r="A37" s="61">
        <f t="shared" si="0"/>
        <v>0</v>
      </c>
      <c r="B37" s="62" t="e">
        <f>INDEX(GenDecs[Gen_Dec_No],MATCH(CP_Table[[#This Row],[Contract '#]],GenDecs[Contract],0))</f>
        <v>#N/A</v>
      </c>
      <c r="C37" s="63" t="e">
        <f>INDEX(GenDecs[Gen. Dec. Publication Date],MATCH(CP_Table[[#This Row],[Contract '#]],GenDecs[Contract],0))</f>
        <v>#N/A</v>
      </c>
      <c r="D37" s="62" t="e">
        <f>INDEX(GenDecs[Region],MATCH(CP_Table[[#This Row],[Contract '#]],GenDecs[Contract],0))</f>
        <v>#N/A</v>
      </c>
      <c r="E37" s="38">
        <f t="shared" si="1"/>
        <v>0</v>
      </c>
      <c r="F37" s="61">
        <f t="shared" si="2"/>
        <v>0</v>
      </c>
      <c r="G37" s="64">
        <f t="shared" si="3"/>
        <v>0</v>
      </c>
      <c r="H37" s="39"/>
      <c r="I37" s="40"/>
      <c r="J37" s="39"/>
      <c r="K37" s="38" t="str">
        <f>IFERROR(INDEX(Labor_Class[Description],MATCH(J37,Labor_Class[Code],0)),"")</f>
        <v/>
      </c>
      <c r="L37" s="12"/>
      <c r="M37" s="35"/>
      <c r="N37" s="36"/>
      <c r="O37" s="36"/>
      <c r="P37" s="11"/>
      <c r="Q37" s="11"/>
      <c r="R37" s="11"/>
      <c r="S37" s="11"/>
      <c r="T37" s="11"/>
      <c r="U37" s="11"/>
      <c r="V37" s="11"/>
      <c r="W37" s="11"/>
      <c r="X37" s="14">
        <f>SUM(CP_Table[[#This Row],[Day1
ST]:[Day7
ST]])</f>
        <v>0</v>
      </c>
      <c r="Y37" s="14">
        <f>(CP_Table[[#This Row],[Rate
ST]]+CP_Table[[#This Row],[Cash Fringe Rate ST]]*CP_Table[[#This Row],[Fringe Rate Percent ]])*CP_Table[[#This Row],[Total ST Hours]]</f>
        <v>0</v>
      </c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4">
        <f>SUM(CP_Table[[#This Row],[Day1
OT]:[Day7
OT]])</f>
        <v>0</v>
      </c>
      <c r="AK37" s="14">
        <f>(CP_Table[[#This Row],[Rate
OT]]+CP_Table[[#This Row],[Cash Fringe Rate OT]])*CP_Table[[#This Row],[Total OT Hours]]</f>
        <v>0</v>
      </c>
      <c r="AL37" s="14">
        <f>CP_Table[[#This Row],[Total ST Pay (Cash)]]+CP_Table[[#This Row],[Total OT Pay
(Cash)]]</f>
        <v>0</v>
      </c>
      <c r="AM37" s="11"/>
      <c r="AN37" s="11"/>
      <c r="AO37" s="14">
        <f>CP_Table[[#This Row],[Gross Wkly Pay (all projects)]]-CP_Table[[#This Row],[Total
Deductions]]</f>
        <v>0</v>
      </c>
    </row>
    <row r="38" spans="1:41" x14ac:dyDescent="0.35">
      <c r="A38" s="61">
        <f t="shared" si="0"/>
        <v>0</v>
      </c>
      <c r="B38" s="62" t="e">
        <f>INDEX(GenDecs[Gen_Dec_No],MATCH(CP_Table[[#This Row],[Contract '#]],GenDecs[Contract],0))</f>
        <v>#N/A</v>
      </c>
      <c r="C38" s="63" t="e">
        <f>INDEX(GenDecs[Gen. Dec. Publication Date],MATCH(CP_Table[[#This Row],[Contract '#]],GenDecs[Contract],0))</f>
        <v>#N/A</v>
      </c>
      <c r="D38" s="62" t="e">
        <f>INDEX(GenDecs[Region],MATCH(CP_Table[[#This Row],[Contract '#]],GenDecs[Contract],0))</f>
        <v>#N/A</v>
      </c>
      <c r="E38" s="38">
        <f t="shared" si="1"/>
        <v>0</v>
      </c>
      <c r="F38" s="61">
        <f t="shared" si="2"/>
        <v>0</v>
      </c>
      <c r="G38" s="64">
        <f t="shared" si="3"/>
        <v>0</v>
      </c>
      <c r="H38" s="39"/>
      <c r="I38" s="40"/>
      <c r="J38" s="39"/>
      <c r="K38" s="38" t="str">
        <f>IFERROR(INDEX(Labor_Class[Description],MATCH(J38,Labor_Class[Code],0)),"")</f>
        <v/>
      </c>
      <c r="L38" s="12"/>
      <c r="M38" s="35"/>
      <c r="N38" s="36"/>
      <c r="O38" s="36"/>
      <c r="P38" s="11"/>
      <c r="Q38" s="11"/>
      <c r="R38" s="11"/>
      <c r="S38" s="11"/>
      <c r="T38" s="11"/>
      <c r="U38" s="11"/>
      <c r="V38" s="11"/>
      <c r="W38" s="11"/>
      <c r="X38" s="14">
        <f>SUM(CP_Table[[#This Row],[Day1
ST]:[Day7
ST]])</f>
        <v>0</v>
      </c>
      <c r="Y38" s="14">
        <f>(CP_Table[[#This Row],[Rate
ST]]+CP_Table[[#This Row],[Cash Fringe Rate ST]]*CP_Table[[#This Row],[Fringe Rate Percent ]])*CP_Table[[#This Row],[Total ST Hours]]</f>
        <v>0</v>
      </c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4">
        <f>SUM(CP_Table[[#This Row],[Day1
OT]:[Day7
OT]])</f>
        <v>0</v>
      </c>
      <c r="AK38" s="14">
        <f>(CP_Table[[#This Row],[Rate
OT]]+CP_Table[[#This Row],[Cash Fringe Rate OT]])*CP_Table[[#This Row],[Total OT Hours]]</f>
        <v>0</v>
      </c>
      <c r="AL38" s="14">
        <f>CP_Table[[#This Row],[Total ST Pay (Cash)]]+CP_Table[[#This Row],[Total OT Pay
(Cash)]]</f>
        <v>0</v>
      </c>
      <c r="AM38" s="11"/>
      <c r="AN38" s="11"/>
      <c r="AO38" s="14">
        <f>CP_Table[[#This Row],[Gross Wkly Pay (all projects)]]-CP_Table[[#This Row],[Total
Deductions]]</f>
        <v>0</v>
      </c>
    </row>
    <row r="39" spans="1:41" x14ac:dyDescent="0.35">
      <c r="A39" s="61">
        <f t="shared" si="0"/>
        <v>0</v>
      </c>
      <c r="B39" s="62" t="e">
        <f>INDEX(GenDecs[Gen_Dec_No],MATCH(CP_Table[[#This Row],[Contract '#]],GenDecs[Contract],0))</f>
        <v>#N/A</v>
      </c>
      <c r="C39" s="63" t="e">
        <f>INDEX(GenDecs[Gen. Dec. Publication Date],MATCH(CP_Table[[#This Row],[Contract '#]],GenDecs[Contract],0))</f>
        <v>#N/A</v>
      </c>
      <c r="D39" s="62" t="e">
        <f>INDEX(GenDecs[Region],MATCH(CP_Table[[#This Row],[Contract '#]],GenDecs[Contract],0))</f>
        <v>#N/A</v>
      </c>
      <c r="E39" s="38">
        <f t="shared" si="1"/>
        <v>0</v>
      </c>
      <c r="F39" s="61">
        <f t="shared" si="2"/>
        <v>0</v>
      </c>
      <c r="G39" s="64">
        <f t="shared" si="3"/>
        <v>0</v>
      </c>
      <c r="H39" s="39"/>
      <c r="I39" s="40"/>
      <c r="J39" s="39"/>
      <c r="K39" s="38" t="str">
        <f>IFERROR(INDEX(Labor_Class[Description],MATCH(J39,Labor_Class[Code],0)),"")</f>
        <v/>
      </c>
      <c r="L39" s="12"/>
      <c r="M39" s="35"/>
      <c r="N39" s="36"/>
      <c r="O39" s="36"/>
      <c r="P39" s="11"/>
      <c r="Q39" s="11"/>
      <c r="R39" s="11"/>
      <c r="S39" s="11"/>
      <c r="T39" s="11"/>
      <c r="U39" s="11"/>
      <c r="V39" s="11"/>
      <c r="W39" s="11"/>
      <c r="X39" s="14">
        <f>SUM(CP_Table[[#This Row],[Day1
ST]:[Day7
ST]])</f>
        <v>0</v>
      </c>
      <c r="Y39" s="14">
        <f>(CP_Table[[#This Row],[Rate
ST]]+CP_Table[[#This Row],[Cash Fringe Rate ST]]*CP_Table[[#This Row],[Fringe Rate Percent ]])*CP_Table[[#This Row],[Total ST Hours]]</f>
        <v>0</v>
      </c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4">
        <f>SUM(CP_Table[[#This Row],[Day1
OT]:[Day7
OT]])</f>
        <v>0</v>
      </c>
      <c r="AK39" s="14">
        <f>(CP_Table[[#This Row],[Rate
OT]]+CP_Table[[#This Row],[Cash Fringe Rate OT]])*CP_Table[[#This Row],[Total OT Hours]]</f>
        <v>0</v>
      </c>
      <c r="AL39" s="14">
        <f>CP_Table[[#This Row],[Total ST Pay (Cash)]]+CP_Table[[#This Row],[Total OT Pay
(Cash)]]</f>
        <v>0</v>
      </c>
      <c r="AM39" s="11"/>
      <c r="AN39" s="11"/>
      <c r="AO39" s="14">
        <f>CP_Table[[#This Row],[Gross Wkly Pay (all projects)]]-CP_Table[[#This Row],[Total
Deductions]]</f>
        <v>0</v>
      </c>
    </row>
    <row r="40" spans="1:41" x14ac:dyDescent="0.35">
      <c r="A40" s="61">
        <f t="shared" si="0"/>
        <v>0</v>
      </c>
      <c r="B40" s="62" t="e">
        <f>INDEX(GenDecs[Gen_Dec_No],MATCH(CP_Table[[#This Row],[Contract '#]],GenDecs[Contract],0))</f>
        <v>#N/A</v>
      </c>
      <c r="C40" s="63" t="e">
        <f>INDEX(GenDecs[Gen. Dec. Publication Date],MATCH(CP_Table[[#This Row],[Contract '#]],GenDecs[Contract],0))</f>
        <v>#N/A</v>
      </c>
      <c r="D40" s="62" t="e">
        <f>INDEX(GenDecs[Region],MATCH(CP_Table[[#This Row],[Contract '#]],GenDecs[Contract],0))</f>
        <v>#N/A</v>
      </c>
      <c r="E40" s="38">
        <f t="shared" si="1"/>
        <v>0</v>
      </c>
      <c r="F40" s="61">
        <f t="shared" si="2"/>
        <v>0</v>
      </c>
      <c r="G40" s="64">
        <f t="shared" si="3"/>
        <v>0</v>
      </c>
      <c r="H40" s="39"/>
      <c r="I40" s="40"/>
      <c r="J40" s="39"/>
      <c r="K40" s="38" t="str">
        <f>IFERROR(INDEX(Labor_Class[Description],MATCH(J40,Labor_Class[Code],0)),"")</f>
        <v/>
      </c>
      <c r="L40" s="12"/>
      <c r="M40" s="35"/>
      <c r="N40" s="36"/>
      <c r="O40" s="36"/>
      <c r="P40" s="11"/>
      <c r="Q40" s="11"/>
      <c r="R40" s="11"/>
      <c r="S40" s="11"/>
      <c r="T40" s="11"/>
      <c r="U40" s="11"/>
      <c r="V40" s="11"/>
      <c r="W40" s="11"/>
      <c r="X40" s="14">
        <f>SUM(CP_Table[[#This Row],[Day1
ST]:[Day7
ST]])</f>
        <v>0</v>
      </c>
      <c r="Y40" s="14">
        <f>(CP_Table[[#This Row],[Rate
ST]]+CP_Table[[#This Row],[Cash Fringe Rate ST]]*CP_Table[[#This Row],[Fringe Rate Percent ]])*CP_Table[[#This Row],[Total ST Hours]]</f>
        <v>0</v>
      </c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4">
        <f>SUM(CP_Table[[#This Row],[Day1
OT]:[Day7
OT]])</f>
        <v>0</v>
      </c>
      <c r="AK40" s="14">
        <f>(CP_Table[[#This Row],[Rate
OT]]+CP_Table[[#This Row],[Cash Fringe Rate OT]])*CP_Table[[#This Row],[Total OT Hours]]</f>
        <v>0</v>
      </c>
      <c r="AL40" s="14">
        <f>CP_Table[[#This Row],[Total ST Pay (Cash)]]+CP_Table[[#This Row],[Total OT Pay
(Cash)]]</f>
        <v>0</v>
      </c>
      <c r="AM40" s="11"/>
      <c r="AN40" s="11"/>
      <c r="AO40" s="14">
        <f>CP_Table[[#This Row],[Gross Wkly Pay (all projects)]]-CP_Table[[#This Row],[Total
Deductions]]</f>
        <v>0</v>
      </c>
    </row>
    <row r="41" spans="1:41" x14ac:dyDescent="0.35">
      <c r="A41" s="61">
        <f t="shared" si="0"/>
        <v>0</v>
      </c>
      <c r="B41" s="62" t="e">
        <f>INDEX(GenDecs[Gen_Dec_No],MATCH(CP_Table[[#This Row],[Contract '#]],GenDecs[Contract],0))</f>
        <v>#N/A</v>
      </c>
      <c r="C41" s="63" t="e">
        <f>INDEX(GenDecs[Gen. Dec. Publication Date],MATCH(CP_Table[[#This Row],[Contract '#]],GenDecs[Contract],0))</f>
        <v>#N/A</v>
      </c>
      <c r="D41" s="62" t="e">
        <f>INDEX(GenDecs[Region],MATCH(CP_Table[[#This Row],[Contract '#]],GenDecs[Contract],0))</f>
        <v>#N/A</v>
      </c>
      <c r="E41" s="38">
        <f t="shared" si="1"/>
        <v>0</v>
      </c>
      <c r="F41" s="61">
        <f t="shared" si="2"/>
        <v>0</v>
      </c>
      <c r="G41" s="64">
        <f t="shared" si="3"/>
        <v>0</v>
      </c>
      <c r="H41" s="39"/>
      <c r="I41" s="40"/>
      <c r="J41" s="39"/>
      <c r="K41" s="38" t="str">
        <f>IFERROR(INDEX(Labor_Class[Description],MATCH(J41,Labor_Class[Code],0)),"")</f>
        <v/>
      </c>
      <c r="L41" s="12"/>
      <c r="M41" s="35"/>
      <c r="N41" s="36"/>
      <c r="O41" s="36"/>
      <c r="P41" s="11"/>
      <c r="Q41" s="11"/>
      <c r="R41" s="11"/>
      <c r="S41" s="11"/>
      <c r="T41" s="11"/>
      <c r="U41" s="11"/>
      <c r="V41" s="11"/>
      <c r="W41" s="11"/>
      <c r="X41" s="14">
        <f>SUM(CP_Table[[#This Row],[Day1
ST]:[Day7
ST]])</f>
        <v>0</v>
      </c>
      <c r="Y41" s="14">
        <f>(CP_Table[[#This Row],[Rate
ST]]+CP_Table[[#This Row],[Cash Fringe Rate ST]]*CP_Table[[#This Row],[Fringe Rate Percent ]])*CP_Table[[#This Row],[Total ST Hours]]</f>
        <v>0</v>
      </c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4">
        <f>SUM(CP_Table[[#This Row],[Day1
OT]:[Day7
OT]])</f>
        <v>0</v>
      </c>
      <c r="AK41" s="14">
        <f>(CP_Table[[#This Row],[Rate
OT]]+CP_Table[[#This Row],[Cash Fringe Rate OT]])*CP_Table[[#This Row],[Total OT Hours]]</f>
        <v>0</v>
      </c>
      <c r="AL41" s="14">
        <f>CP_Table[[#This Row],[Total ST Pay (Cash)]]+CP_Table[[#This Row],[Total OT Pay
(Cash)]]</f>
        <v>0</v>
      </c>
      <c r="AM41" s="11"/>
      <c r="AN41" s="11"/>
      <c r="AO41" s="14">
        <f>CP_Table[[#This Row],[Gross Wkly Pay (all projects)]]-CP_Table[[#This Row],[Total
Deductions]]</f>
        <v>0</v>
      </c>
    </row>
    <row r="42" spans="1:41" x14ac:dyDescent="0.35">
      <c r="A42" s="61">
        <f t="shared" si="0"/>
        <v>0</v>
      </c>
      <c r="B42" s="62" t="e">
        <f>INDEX(GenDecs[Gen_Dec_No],MATCH(CP_Table[[#This Row],[Contract '#]],GenDecs[Contract],0))</f>
        <v>#N/A</v>
      </c>
      <c r="C42" s="63" t="e">
        <f>INDEX(GenDecs[Gen. Dec. Publication Date],MATCH(CP_Table[[#This Row],[Contract '#]],GenDecs[Contract],0))</f>
        <v>#N/A</v>
      </c>
      <c r="D42" s="62" t="e">
        <f>INDEX(GenDecs[Region],MATCH(CP_Table[[#This Row],[Contract '#]],GenDecs[Contract],0))</f>
        <v>#N/A</v>
      </c>
      <c r="E42" s="38">
        <f t="shared" si="1"/>
        <v>0</v>
      </c>
      <c r="F42" s="61">
        <f t="shared" si="2"/>
        <v>0</v>
      </c>
      <c r="G42" s="64">
        <f t="shared" si="3"/>
        <v>0</v>
      </c>
      <c r="H42" s="39"/>
      <c r="I42" s="40"/>
      <c r="J42" s="39"/>
      <c r="K42" s="38" t="str">
        <f>IFERROR(INDEX(Labor_Class[Description],MATCH(J42,Labor_Class[Code],0)),"")</f>
        <v/>
      </c>
      <c r="L42" s="12"/>
      <c r="M42" s="35"/>
      <c r="N42" s="36"/>
      <c r="O42" s="36"/>
      <c r="P42" s="11"/>
      <c r="Q42" s="11"/>
      <c r="R42" s="11"/>
      <c r="S42" s="11"/>
      <c r="T42" s="11"/>
      <c r="U42" s="11"/>
      <c r="V42" s="11"/>
      <c r="W42" s="11"/>
      <c r="X42" s="14">
        <f>SUM(CP_Table[[#This Row],[Day1
ST]:[Day7
ST]])</f>
        <v>0</v>
      </c>
      <c r="Y42" s="14">
        <f>(CP_Table[[#This Row],[Rate
ST]]+CP_Table[[#This Row],[Cash Fringe Rate ST]]*CP_Table[[#This Row],[Fringe Rate Percent ]])*CP_Table[[#This Row],[Total ST Hours]]</f>
        <v>0</v>
      </c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4">
        <f>SUM(CP_Table[[#This Row],[Day1
OT]:[Day7
OT]])</f>
        <v>0</v>
      </c>
      <c r="AK42" s="14">
        <f>(CP_Table[[#This Row],[Rate
OT]]+CP_Table[[#This Row],[Cash Fringe Rate OT]])*CP_Table[[#This Row],[Total OT Hours]]</f>
        <v>0</v>
      </c>
      <c r="AL42" s="14">
        <f>CP_Table[[#This Row],[Total ST Pay (Cash)]]+CP_Table[[#This Row],[Total OT Pay
(Cash)]]</f>
        <v>0</v>
      </c>
      <c r="AM42" s="11"/>
      <c r="AN42" s="11"/>
      <c r="AO42" s="14">
        <f>CP_Table[[#This Row],[Gross Wkly Pay (all projects)]]-CP_Table[[#This Row],[Total
Deductions]]</f>
        <v>0</v>
      </c>
    </row>
    <row r="43" spans="1:41" x14ac:dyDescent="0.35">
      <c r="A43" s="61">
        <f t="shared" si="0"/>
        <v>0</v>
      </c>
      <c r="B43" s="62" t="e">
        <f>INDEX(GenDecs[Gen_Dec_No],MATCH(CP_Table[[#This Row],[Contract '#]],GenDecs[Contract],0))</f>
        <v>#N/A</v>
      </c>
      <c r="C43" s="63" t="e">
        <f>INDEX(GenDecs[Gen. Dec. Publication Date],MATCH(CP_Table[[#This Row],[Contract '#]],GenDecs[Contract],0))</f>
        <v>#N/A</v>
      </c>
      <c r="D43" s="62" t="e">
        <f>INDEX(GenDecs[Region],MATCH(CP_Table[[#This Row],[Contract '#]],GenDecs[Contract],0))</f>
        <v>#N/A</v>
      </c>
      <c r="E43" s="38">
        <f t="shared" si="1"/>
        <v>0</v>
      </c>
      <c r="F43" s="61">
        <f t="shared" si="2"/>
        <v>0</v>
      </c>
      <c r="G43" s="64">
        <f t="shared" si="3"/>
        <v>0</v>
      </c>
      <c r="H43" s="39"/>
      <c r="I43" s="40"/>
      <c r="J43" s="39"/>
      <c r="K43" s="38" t="str">
        <f>IFERROR(INDEX(Labor_Class[Description],MATCH(J43,Labor_Class[Code],0)),"")</f>
        <v/>
      </c>
      <c r="L43" s="12"/>
      <c r="M43" s="35"/>
      <c r="N43" s="36"/>
      <c r="O43" s="36"/>
      <c r="P43" s="11"/>
      <c r="Q43" s="11"/>
      <c r="R43" s="11"/>
      <c r="S43" s="11"/>
      <c r="T43" s="11"/>
      <c r="U43" s="11"/>
      <c r="V43" s="11"/>
      <c r="W43" s="11"/>
      <c r="X43" s="14">
        <f>SUM(CP_Table[[#This Row],[Day1
ST]:[Day7
ST]])</f>
        <v>0</v>
      </c>
      <c r="Y43" s="14">
        <f>(CP_Table[[#This Row],[Rate
ST]]+CP_Table[[#This Row],[Cash Fringe Rate ST]]*CP_Table[[#This Row],[Fringe Rate Percent ]])*CP_Table[[#This Row],[Total ST Hours]]</f>
        <v>0</v>
      </c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4">
        <f>SUM(CP_Table[[#This Row],[Day1
OT]:[Day7
OT]])</f>
        <v>0</v>
      </c>
      <c r="AK43" s="14">
        <f>(CP_Table[[#This Row],[Rate
OT]]+CP_Table[[#This Row],[Cash Fringe Rate OT]])*CP_Table[[#This Row],[Total OT Hours]]</f>
        <v>0</v>
      </c>
      <c r="AL43" s="14">
        <f>CP_Table[[#This Row],[Total ST Pay (Cash)]]+CP_Table[[#This Row],[Total OT Pay
(Cash)]]</f>
        <v>0</v>
      </c>
      <c r="AM43" s="11"/>
      <c r="AN43" s="11"/>
      <c r="AO43" s="14">
        <f>CP_Table[[#This Row],[Gross Wkly Pay (all projects)]]-CP_Table[[#This Row],[Total
Deductions]]</f>
        <v>0</v>
      </c>
    </row>
    <row r="44" spans="1:41" x14ac:dyDescent="0.35">
      <c r="A44" s="61">
        <f t="shared" si="0"/>
        <v>0</v>
      </c>
      <c r="B44" s="62" t="e">
        <f>INDEX(GenDecs[Gen_Dec_No],MATCH(CP_Table[[#This Row],[Contract '#]],GenDecs[Contract],0))</f>
        <v>#N/A</v>
      </c>
      <c r="C44" s="63" t="e">
        <f>INDEX(GenDecs[Gen. Dec. Publication Date],MATCH(CP_Table[[#This Row],[Contract '#]],GenDecs[Contract],0))</f>
        <v>#N/A</v>
      </c>
      <c r="D44" s="62" t="e">
        <f>INDEX(GenDecs[Region],MATCH(CP_Table[[#This Row],[Contract '#]],GenDecs[Contract],0))</f>
        <v>#N/A</v>
      </c>
      <c r="E44" s="38">
        <f t="shared" si="1"/>
        <v>0</v>
      </c>
      <c r="F44" s="61">
        <f t="shared" si="2"/>
        <v>0</v>
      </c>
      <c r="G44" s="64">
        <f t="shared" si="3"/>
        <v>0</v>
      </c>
      <c r="H44" s="39"/>
      <c r="I44" s="40"/>
      <c r="J44" s="39"/>
      <c r="K44" s="38" t="str">
        <f>IFERROR(INDEX(Labor_Class[Description],MATCH(J44,Labor_Class[Code],0)),"")</f>
        <v/>
      </c>
      <c r="L44" s="12"/>
      <c r="M44" s="35"/>
      <c r="N44" s="36"/>
      <c r="O44" s="36"/>
      <c r="P44" s="11"/>
      <c r="Q44" s="11"/>
      <c r="R44" s="11"/>
      <c r="S44" s="11"/>
      <c r="T44" s="11"/>
      <c r="U44" s="11"/>
      <c r="V44" s="11"/>
      <c r="W44" s="11"/>
      <c r="X44" s="14">
        <f>SUM(CP_Table[[#This Row],[Day1
ST]:[Day7
ST]])</f>
        <v>0</v>
      </c>
      <c r="Y44" s="14">
        <f>(CP_Table[[#This Row],[Rate
ST]]+CP_Table[[#This Row],[Cash Fringe Rate ST]]*CP_Table[[#This Row],[Fringe Rate Percent ]])*CP_Table[[#This Row],[Total ST Hours]]</f>
        <v>0</v>
      </c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4">
        <f>SUM(CP_Table[[#This Row],[Day1
OT]:[Day7
OT]])</f>
        <v>0</v>
      </c>
      <c r="AK44" s="14">
        <f>(CP_Table[[#This Row],[Rate
OT]]+CP_Table[[#This Row],[Cash Fringe Rate OT]])*CP_Table[[#This Row],[Total OT Hours]]</f>
        <v>0</v>
      </c>
      <c r="AL44" s="14">
        <f>CP_Table[[#This Row],[Total ST Pay (Cash)]]+CP_Table[[#This Row],[Total OT Pay
(Cash)]]</f>
        <v>0</v>
      </c>
      <c r="AM44" s="11"/>
      <c r="AN44" s="11"/>
      <c r="AO44" s="14">
        <f>CP_Table[[#This Row],[Gross Wkly Pay (all projects)]]-CP_Table[[#This Row],[Total
Deductions]]</f>
        <v>0</v>
      </c>
    </row>
    <row r="45" spans="1:41" x14ac:dyDescent="0.35">
      <c r="A45" s="61">
        <f t="shared" si="0"/>
        <v>0</v>
      </c>
      <c r="B45" s="62" t="e">
        <f>INDEX(GenDecs[Gen_Dec_No],MATCH(CP_Table[[#This Row],[Contract '#]],GenDecs[Contract],0))</f>
        <v>#N/A</v>
      </c>
      <c r="C45" s="63" t="e">
        <f>INDEX(GenDecs[Gen. Dec. Publication Date],MATCH(CP_Table[[#This Row],[Contract '#]],GenDecs[Contract],0))</f>
        <v>#N/A</v>
      </c>
      <c r="D45" s="62" t="e">
        <f>INDEX(GenDecs[Region],MATCH(CP_Table[[#This Row],[Contract '#]],GenDecs[Contract],0))</f>
        <v>#N/A</v>
      </c>
      <c r="E45" s="38">
        <f t="shared" si="1"/>
        <v>0</v>
      </c>
      <c r="F45" s="61">
        <f t="shared" si="2"/>
        <v>0</v>
      </c>
      <c r="G45" s="64">
        <f t="shared" si="3"/>
        <v>0</v>
      </c>
      <c r="H45" s="39"/>
      <c r="I45" s="40"/>
      <c r="J45" s="39"/>
      <c r="K45" s="38" t="str">
        <f>IFERROR(INDEX(Labor_Class[Description],MATCH(J45,Labor_Class[Code],0)),"")</f>
        <v/>
      </c>
      <c r="L45" s="12"/>
      <c r="M45" s="35"/>
      <c r="N45" s="36"/>
      <c r="O45" s="36"/>
      <c r="P45" s="11"/>
      <c r="Q45" s="11"/>
      <c r="R45" s="11"/>
      <c r="S45" s="11"/>
      <c r="T45" s="11"/>
      <c r="U45" s="11"/>
      <c r="V45" s="11"/>
      <c r="W45" s="11"/>
      <c r="X45" s="14">
        <f>SUM(CP_Table[[#This Row],[Day1
ST]:[Day7
ST]])</f>
        <v>0</v>
      </c>
      <c r="Y45" s="14">
        <f>(CP_Table[[#This Row],[Rate
ST]]+CP_Table[[#This Row],[Cash Fringe Rate ST]]*CP_Table[[#This Row],[Fringe Rate Percent ]])*CP_Table[[#This Row],[Total ST Hours]]</f>
        <v>0</v>
      </c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4">
        <f>SUM(CP_Table[[#This Row],[Day1
OT]:[Day7
OT]])</f>
        <v>0</v>
      </c>
      <c r="AK45" s="14">
        <f>(CP_Table[[#This Row],[Rate
OT]]+CP_Table[[#This Row],[Cash Fringe Rate OT]])*CP_Table[[#This Row],[Total OT Hours]]</f>
        <v>0</v>
      </c>
      <c r="AL45" s="14">
        <f>CP_Table[[#This Row],[Total ST Pay (Cash)]]+CP_Table[[#This Row],[Total OT Pay
(Cash)]]</f>
        <v>0</v>
      </c>
      <c r="AM45" s="11"/>
      <c r="AN45" s="11"/>
      <c r="AO45" s="14">
        <f>CP_Table[[#This Row],[Gross Wkly Pay (all projects)]]-CP_Table[[#This Row],[Total
Deductions]]</f>
        <v>0</v>
      </c>
    </row>
    <row r="46" spans="1:41" x14ac:dyDescent="0.35">
      <c r="A46" s="61">
        <f t="shared" si="0"/>
        <v>0</v>
      </c>
      <c r="B46" s="62" t="e">
        <f>INDEX(GenDecs[Gen_Dec_No],MATCH(CP_Table[[#This Row],[Contract '#]],GenDecs[Contract],0))</f>
        <v>#N/A</v>
      </c>
      <c r="C46" s="63" t="e">
        <f>INDEX(GenDecs[Gen. Dec. Publication Date],MATCH(CP_Table[[#This Row],[Contract '#]],GenDecs[Contract],0))</f>
        <v>#N/A</v>
      </c>
      <c r="D46" s="62" t="e">
        <f>INDEX(GenDecs[Region],MATCH(CP_Table[[#This Row],[Contract '#]],GenDecs[Contract],0))</f>
        <v>#N/A</v>
      </c>
      <c r="E46" s="38">
        <f t="shared" si="1"/>
        <v>0</v>
      </c>
      <c r="F46" s="61">
        <f t="shared" si="2"/>
        <v>0</v>
      </c>
      <c r="G46" s="64">
        <f t="shared" si="3"/>
        <v>0</v>
      </c>
      <c r="H46" s="39"/>
      <c r="I46" s="40"/>
      <c r="J46" s="39"/>
      <c r="K46" s="38" t="str">
        <f>IFERROR(INDEX(Labor_Class[Description],MATCH(J46,Labor_Class[Code],0)),"")</f>
        <v/>
      </c>
      <c r="L46" s="12"/>
      <c r="M46" s="35"/>
      <c r="N46" s="36"/>
      <c r="O46" s="36"/>
      <c r="P46" s="11"/>
      <c r="Q46" s="11"/>
      <c r="R46" s="11"/>
      <c r="S46" s="11"/>
      <c r="T46" s="11"/>
      <c r="U46" s="11"/>
      <c r="V46" s="11"/>
      <c r="W46" s="11"/>
      <c r="X46" s="14">
        <f>SUM(CP_Table[[#This Row],[Day1
ST]:[Day7
ST]])</f>
        <v>0</v>
      </c>
      <c r="Y46" s="14">
        <f>(CP_Table[[#This Row],[Rate
ST]]+CP_Table[[#This Row],[Cash Fringe Rate ST]]*CP_Table[[#This Row],[Fringe Rate Percent ]])*CP_Table[[#This Row],[Total ST Hours]]</f>
        <v>0</v>
      </c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4">
        <f>SUM(CP_Table[[#This Row],[Day1
OT]:[Day7
OT]])</f>
        <v>0</v>
      </c>
      <c r="AK46" s="14">
        <f>(CP_Table[[#This Row],[Rate
OT]]+CP_Table[[#This Row],[Cash Fringe Rate OT]])*CP_Table[[#This Row],[Total OT Hours]]</f>
        <v>0</v>
      </c>
      <c r="AL46" s="14">
        <f>CP_Table[[#This Row],[Total ST Pay (Cash)]]+CP_Table[[#This Row],[Total OT Pay
(Cash)]]</f>
        <v>0</v>
      </c>
      <c r="AM46" s="11"/>
      <c r="AN46" s="11"/>
      <c r="AO46" s="14">
        <f>CP_Table[[#This Row],[Gross Wkly Pay (all projects)]]-CP_Table[[#This Row],[Total
Deductions]]</f>
        <v>0</v>
      </c>
    </row>
    <row r="47" spans="1:41" x14ac:dyDescent="0.35">
      <c r="A47" s="61">
        <f t="shared" si="0"/>
        <v>0</v>
      </c>
      <c r="B47" s="62" t="e">
        <f>INDEX(GenDecs[Gen_Dec_No],MATCH(CP_Table[[#This Row],[Contract '#]],GenDecs[Contract],0))</f>
        <v>#N/A</v>
      </c>
      <c r="C47" s="63" t="e">
        <f>INDEX(GenDecs[Gen. Dec. Publication Date],MATCH(CP_Table[[#This Row],[Contract '#]],GenDecs[Contract],0))</f>
        <v>#N/A</v>
      </c>
      <c r="D47" s="62" t="e">
        <f>INDEX(GenDecs[Region],MATCH(CP_Table[[#This Row],[Contract '#]],GenDecs[Contract],0))</f>
        <v>#N/A</v>
      </c>
      <c r="E47" s="38">
        <f t="shared" si="1"/>
        <v>0</v>
      </c>
      <c r="F47" s="61">
        <f t="shared" si="2"/>
        <v>0</v>
      </c>
      <c r="G47" s="64">
        <f t="shared" si="3"/>
        <v>0</v>
      </c>
      <c r="H47" s="39"/>
      <c r="I47" s="40"/>
      <c r="J47" s="39"/>
      <c r="K47" s="38" t="str">
        <f>IFERROR(INDEX(Labor_Class[Description],MATCH(J47,Labor_Class[Code],0)),"")</f>
        <v/>
      </c>
      <c r="L47" s="12"/>
      <c r="M47" s="35"/>
      <c r="N47" s="36"/>
      <c r="O47" s="36"/>
      <c r="P47" s="11"/>
      <c r="Q47" s="11"/>
      <c r="R47" s="11"/>
      <c r="S47" s="11"/>
      <c r="T47" s="11"/>
      <c r="U47" s="11"/>
      <c r="V47" s="11"/>
      <c r="W47" s="11"/>
      <c r="X47" s="14">
        <f>SUM(CP_Table[[#This Row],[Day1
ST]:[Day7
ST]])</f>
        <v>0</v>
      </c>
      <c r="Y47" s="14">
        <f>(CP_Table[[#This Row],[Rate
ST]]+CP_Table[[#This Row],[Cash Fringe Rate ST]]*CP_Table[[#This Row],[Fringe Rate Percent ]])*CP_Table[[#This Row],[Total ST Hours]]</f>
        <v>0</v>
      </c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4">
        <f>SUM(CP_Table[[#This Row],[Day1
OT]:[Day7
OT]])</f>
        <v>0</v>
      </c>
      <c r="AK47" s="14">
        <f>(CP_Table[[#This Row],[Rate
OT]]+CP_Table[[#This Row],[Cash Fringe Rate OT]])*CP_Table[[#This Row],[Total OT Hours]]</f>
        <v>0</v>
      </c>
      <c r="AL47" s="14">
        <f>CP_Table[[#This Row],[Total ST Pay (Cash)]]+CP_Table[[#This Row],[Total OT Pay
(Cash)]]</f>
        <v>0</v>
      </c>
      <c r="AM47" s="11"/>
      <c r="AN47" s="11"/>
      <c r="AO47" s="14">
        <f>CP_Table[[#This Row],[Gross Wkly Pay (all projects)]]-CP_Table[[#This Row],[Total
Deductions]]</f>
        <v>0</v>
      </c>
    </row>
    <row r="48" spans="1:41" x14ac:dyDescent="0.35">
      <c r="A48" s="61">
        <f t="shared" si="0"/>
        <v>0</v>
      </c>
      <c r="B48" s="62" t="e">
        <f>INDEX(GenDecs[Gen_Dec_No],MATCH(CP_Table[[#This Row],[Contract '#]],GenDecs[Contract],0))</f>
        <v>#N/A</v>
      </c>
      <c r="C48" s="63" t="e">
        <f>INDEX(GenDecs[Gen. Dec. Publication Date],MATCH(CP_Table[[#This Row],[Contract '#]],GenDecs[Contract],0))</f>
        <v>#N/A</v>
      </c>
      <c r="D48" s="62" t="e">
        <f>INDEX(GenDecs[Region],MATCH(CP_Table[[#This Row],[Contract '#]],GenDecs[Contract],0))</f>
        <v>#N/A</v>
      </c>
      <c r="E48" s="38">
        <f t="shared" si="1"/>
        <v>0</v>
      </c>
      <c r="F48" s="61">
        <f t="shared" si="2"/>
        <v>0</v>
      </c>
      <c r="G48" s="64">
        <f t="shared" si="3"/>
        <v>0</v>
      </c>
      <c r="H48" s="39"/>
      <c r="I48" s="40"/>
      <c r="J48" s="39"/>
      <c r="K48" s="38" t="str">
        <f>IFERROR(INDEX(Labor_Class[Description],MATCH(J48,Labor_Class[Code],0)),"")</f>
        <v/>
      </c>
      <c r="L48" s="12"/>
      <c r="M48" s="35"/>
      <c r="N48" s="36"/>
      <c r="O48" s="36"/>
      <c r="P48" s="11"/>
      <c r="Q48" s="11"/>
      <c r="R48" s="11"/>
      <c r="S48" s="11"/>
      <c r="T48" s="11"/>
      <c r="U48" s="11"/>
      <c r="V48" s="11"/>
      <c r="W48" s="11"/>
      <c r="X48" s="14">
        <f>SUM(CP_Table[[#This Row],[Day1
ST]:[Day7
ST]])</f>
        <v>0</v>
      </c>
      <c r="Y48" s="14">
        <f>(CP_Table[[#This Row],[Rate
ST]]+CP_Table[[#This Row],[Cash Fringe Rate ST]]*CP_Table[[#This Row],[Fringe Rate Percent ]])*CP_Table[[#This Row],[Total ST Hours]]</f>
        <v>0</v>
      </c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4">
        <f>SUM(CP_Table[[#This Row],[Day1
OT]:[Day7
OT]])</f>
        <v>0</v>
      </c>
      <c r="AK48" s="14">
        <f>(CP_Table[[#This Row],[Rate
OT]]+CP_Table[[#This Row],[Cash Fringe Rate OT]])*CP_Table[[#This Row],[Total OT Hours]]</f>
        <v>0</v>
      </c>
      <c r="AL48" s="14">
        <f>CP_Table[[#This Row],[Total ST Pay (Cash)]]+CP_Table[[#This Row],[Total OT Pay
(Cash)]]</f>
        <v>0</v>
      </c>
      <c r="AM48" s="11"/>
      <c r="AN48" s="11"/>
      <c r="AO48" s="14">
        <f>CP_Table[[#This Row],[Gross Wkly Pay (all projects)]]-CP_Table[[#This Row],[Total
Deductions]]</f>
        <v>0</v>
      </c>
    </row>
    <row r="49" spans="1:41" x14ac:dyDescent="0.35">
      <c r="A49" s="61">
        <f t="shared" si="0"/>
        <v>0</v>
      </c>
      <c r="B49" s="62" t="e">
        <f>INDEX(GenDecs[Gen_Dec_No],MATCH(CP_Table[[#This Row],[Contract '#]],GenDecs[Contract],0))</f>
        <v>#N/A</v>
      </c>
      <c r="C49" s="63" t="e">
        <f>INDEX(GenDecs[Gen. Dec. Publication Date],MATCH(CP_Table[[#This Row],[Contract '#]],GenDecs[Contract],0))</f>
        <v>#N/A</v>
      </c>
      <c r="D49" s="62" t="e">
        <f>INDEX(GenDecs[Region],MATCH(CP_Table[[#This Row],[Contract '#]],GenDecs[Contract],0))</f>
        <v>#N/A</v>
      </c>
      <c r="E49" s="38">
        <f t="shared" si="1"/>
        <v>0</v>
      </c>
      <c r="F49" s="61">
        <f t="shared" si="2"/>
        <v>0</v>
      </c>
      <c r="G49" s="64">
        <f t="shared" si="3"/>
        <v>0</v>
      </c>
      <c r="H49" s="39"/>
      <c r="I49" s="40"/>
      <c r="J49" s="39"/>
      <c r="K49" s="38" t="str">
        <f>IFERROR(INDEX(Labor_Class[Description],MATCH(J49,Labor_Class[Code],0)),"")</f>
        <v/>
      </c>
      <c r="L49" s="12"/>
      <c r="M49" s="35"/>
      <c r="N49" s="36"/>
      <c r="O49" s="36"/>
      <c r="P49" s="11"/>
      <c r="Q49" s="11"/>
      <c r="R49" s="11"/>
      <c r="S49" s="11"/>
      <c r="T49" s="11"/>
      <c r="U49" s="11"/>
      <c r="V49" s="11"/>
      <c r="W49" s="11"/>
      <c r="X49" s="14">
        <f>SUM(CP_Table[[#This Row],[Day1
ST]:[Day7
ST]])</f>
        <v>0</v>
      </c>
      <c r="Y49" s="14">
        <f>(CP_Table[[#This Row],[Rate
ST]]+CP_Table[[#This Row],[Cash Fringe Rate ST]]*CP_Table[[#This Row],[Fringe Rate Percent ]])*CP_Table[[#This Row],[Total ST Hours]]</f>
        <v>0</v>
      </c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4">
        <f>SUM(CP_Table[[#This Row],[Day1
OT]:[Day7
OT]])</f>
        <v>0</v>
      </c>
      <c r="AK49" s="14">
        <f>(CP_Table[[#This Row],[Rate
OT]]+CP_Table[[#This Row],[Cash Fringe Rate OT]])*CP_Table[[#This Row],[Total OT Hours]]</f>
        <v>0</v>
      </c>
      <c r="AL49" s="14">
        <f>CP_Table[[#This Row],[Total ST Pay (Cash)]]+CP_Table[[#This Row],[Total OT Pay
(Cash)]]</f>
        <v>0</v>
      </c>
      <c r="AM49" s="11"/>
      <c r="AN49" s="11"/>
      <c r="AO49" s="14">
        <f>CP_Table[[#This Row],[Gross Wkly Pay (all projects)]]-CP_Table[[#This Row],[Total
Deductions]]</f>
        <v>0</v>
      </c>
    </row>
    <row r="50" spans="1:41" x14ac:dyDescent="0.35">
      <c r="A50" s="61">
        <f t="shared" si="0"/>
        <v>0</v>
      </c>
      <c r="B50" s="62" t="e">
        <f>INDEX(GenDecs[Gen_Dec_No],MATCH(CP_Table[[#This Row],[Contract '#]],GenDecs[Contract],0))</f>
        <v>#N/A</v>
      </c>
      <c r="C50" s="63" t="e">
        <f>INDEX(GenDecs[Gen. Dec. Publication Date],MATCH(CP_Table[[#This Row],[Contract '#]],GenDecs[Contract],0))</f>
        <v>#N/A</v>
      </c>
      <c r="D50" s="62" t="e">
        <f>INDEX(GenDecs[Region],MATCH(CP_Table[[#This Row],[Contract '#]],GenDecs[Contract],0))</f>
        <v>#N/A</v>
      </c>
      <c r="E50" s="38">
        <f t="shared" si="1"/>
        <v>0</v>
      </c>
      <c r="F50" s="61">
        <f t="shared" si="2"/>
        <v>0</v>
      </c>
      <c r="G50" s="64">
        <f t="shared" si="3"/>
        <v>0</v>
      </c>
      <c r="H50" s="39"/>
      <c r="I50" s="40"/>
      <c r="J50" s="39"/>
      <c r="K50" s="38" t="str">
        <f>IFERROR(INDEX(Labor_Class[Description],MATCH(J50,Labor_Class[Code],0)),"")</f>
        <v/>
      </c>
      <c r="L50" s="12"/>
      <c r="M50" s="35"/>
      <c r="N50" s="36"/>
      <c r="O50" s="36"/>
      <c r="P50" s="11"/>
      <c r="Q50" s="11"/>
      <c r="R50" s="11"/>
      <c r="S50" s="11"/>
      <c r="T50" s="11"/>
      <c r="U50" s="11"/>
      <c r="V50" s="11"/>
      <c r="W50" s="11"/>
      <c r="X50" s="14">
        <f>SUM(CP_Table[[#This Row],[Day1
ST]:[Day7
ST]])</f>
        <v>0</v>
      </c>
      <c r="Y50" s="14">
        <f>(CP_Table[[#This Row],[Rate
ST]]+CP_Table[[#This Row],[Cash Fringe Rate ST]]*CP_Table[[#This Row],[Fringe Rate Percent ]])*CP_Table[[#This Row],[Total ST Hours]]</f>
        <v>0</v>
      </c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4">
        <f>SUM(CP_Table[[#This Row],[Day1
OT]:[Day7
OT]])</f>
        <v>0</v>
      </c>
      <c r="AK50" s="14">
        <f>(CP_Table[[#This Row],[Rate
OT]]+CP_Table[[#This Row],[Cash Fringe Rate OT]])*CP_Table[[#This Row],[Total OT Hours]]</f>
        <v>0</v>
      </c>
      <c r="AL50" s="14">
        <f>CP_Table[[#This Row],[Total ST Pay (Cash)]]+CP_Table[[#This Row],[Total OT Pay
(Cash)]]</f>
        <v>0</v>
      </c>
      <c r="AM50" s="11"/>
      <c r="AN50" s="11"/>
      <c r="AO50" s="14">
        <f>CP_Table[[#This Row],[Gross Wkly Pay (all projects)]]-CP_Table[[#This Row],[Total
Deductions]]</f>
        <v>0</v>
      </c>
    </row>
    <row r="51" spans="1:41" x14ac:dyDescent="0.35">
      <c r="A51" s="61">
        <f t="shared" si="0"/>
        <v>0</v>
      </c>
      <c r="B51" s="62" t="e">
        <f>INDEX(GenDecs[Gen_Dec_No],MATCH(CP_Table[[#This Row],[Contract '#]],GenDecs[Contract],0))</f>
        <v>#N/A</v>
      </c>
      <c r="C51" s="63" t="e">
        <f>INDEX(GenDecs[Gen. Dec. Publication Date],MATCH(CP_Table[[#This Row],[Contract '#]],GenDecs[Contract],0))</f>
        <v>#N/A</v>
      </c>
      <c r="D51" s="62" t="e">
        <f>INDEX(GenDecs[Region],MATCH(CP_Table[[#This Row],[Contract '#]],GenDecs[Contract],0))</f>
        <v>#N/A</v>
      </c>
      <c r="E51" s="38">
        <f t="shared" si="1"/>
        <v>0</v>
      </c>
      <c r="F51" s="61">
        <f t="shared" si="2"/>
        <v>0</v>
      </c>
      <c r="G51" s="64">
        <f t="shared" si="3"/>
        <v>0</v>
      </c>
      <c r="H51" s="39"/>
      <c r="I51" s="40"/>
      <c r="J51" s="39"/>
      <c r="K51" s="38" t="str">
        <f>IFERROR(INDEX(Labor_Class[Description],MATCH(J51,Labor_Class[Code],0)),"")</f>
        <v/>
      </c>
      <c r="L51" s="12"/>
      <c r="M51" s="35"/>
      <c r="N51" s="36"/>
      <c r="O51" s="36"/>
      <c r="P51" s="11"/>
      <c r="Q51" s="11"/>
      <c r="R51" s="11"/>
      <c r="S51" s="11"/>
      <c r="T51" s="11"/>
      <c r="U51" s="11"/>
      <c r="V51" s="11"/>
      <c r="W51" s="11"/>
      <c r="X51" s="14">
        <f>SUM(CP_Table[[#This Row],[Day1
ST]:[Day7
ST]])</f>
        <v>0</v>
      </c>
      <c r="Y51" s="14">
        <f>(CP_Table[[#This Row],[Rate
ST]]+CP_Table[[#This Row],[Cash Fringe Rate ST]]*CP_Table[[#This Row],[Fringe Rate Percent ]])*CP_Table[[#This Row],[Total ST Hours]]</f>
        <v>0</v>
      </c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4">
        <f>SUM(CP_Table[[#This Row],[Day1
OT]:[Day7
OT]])</f>
        <v>0</v>
      </c>
      <c r="AK51" s="14">
        <f>(CP_Table[[#This Row],[Rate
OT]]+CP_Table[[#This Row],[Cash Fringe Rate OT]])*CP_Table[[#This Row],[Total OT Hours]]</f>
        <v>0</v>
      </c>
      <c r="AL51" s="14">
        <f>CP_Table[[#This Row],[Total ST Pay (Cash)]]+CP_Table[[#This Row],[Total OT Pay
(Cash)]]</f>
        <v>0</v>
      </c>
      <c r="AM51" s="11"/>
      <c r="AN51" s="11"/>
      <c r="AO51" s="14">
        <f>CP_Table[[#This Row],[Gross Wkly Pay (all projects)]]-CP_Table[[#This Row],[Total
Deductions]]</f>
        <v>0</v>
      </c>
    </row>
    <row r="52" spans="1:41" x14ac:dyDescent="0.35">
      <c r="A52" s="61">
        <f t="shared" si="0"/>
        <v>0</v>
      </c>
      <c r="B52" s="62" t="e">
        <f>INDEX(GenDecs[Gen_Dec_No],MATCH(CP_Table[[#This Row],[Contract '#]],GenDecs[Contract],0))</f>
        <v>#N/A</v>
      </c>
      <c r="C52" s="63" t="e">
        <f>INDEX(GenDecs[Gen. Dec. Publication Date],MATCH(CP_Table[[#This Row],[Contract '#]],GenDecs[Contract],0))</f>
        <v>#N/A</v>
      </c>
      <c r="D52" s="62" t="e">
        <f>INDEX(GenDecs[Region],MATCH(CP_Table[[#This Row],[Contract '#]],GenDecs[Contract],0))</f>
        <v>#N/A</v>
      </c>
      <c r="E52" s="38">
        <f t="shared" si="1"/>
        <v>0</v>
      </c>
      <c r="F52" s="61">
        <f t="shared" si="2"/>
        <v>0</v>
      </c>
      <c r="G52" s="64">
        <f t="shared" si="3"/>
        <v>0</v>
      </c>
      <c r="H52" s="39"/>
      <c r="I52" s="40"/>
      <c r="J52" s="39"/>
      <c r="K52" s="38" t="str">
        <f>IFERROR(INDEX(Labor_Class[Description],MATCH(J52,Labor_Class[Code],0)),"")</f>
        <v/>
      </c>
      <c r="L52" s="12"/>
      <c r="M52" s="35"/>
      <c r="N52" s="36"/>
      <c r="O52" s="36"/>
      <c r="P52" s="11"/>
      <c r="Q52" s="11"/>
      <c r="R52" s="11"/>
      <c r="S52" s="11"/>
      <c r="T52" s="11"/>
      <c r="U52" s="11"/>
      <c r="V52" s="11"/>
      <c r="W52" s="11"/>
      <c r="X52" s="14">
        <f>SUM(CP_Table[[#This Row],[Day1
ST]:[Day7
ST]])</f>
        <v>0</v>
      </c>
      <c r="Y52" s="14">
        <f>(CP_Table[[#This Row],[Rate
ST]]+CP_Table[[#This Row],[Cash Fringe Rate ST]]*CP_Table[[#This Row],[Fringe Rate Percent ]])*CP_Table[[#This Row],[Total ST Hours]]</f>
        <v>0</v>
      </c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4">
        <f>SUM(CP_Table[[#This Row],[Day1
OT]:[Day7
OT]])</f>
        <v>0</v>
      </c>
      <c r="AK52" s="14">
        <f>(CP_Table[[#This Row],[Rate
OT]]+CP_Table[[#This Row],[Cash Fringe Rate OT]])*CP_Table[[#This Row],[Total OT Hours]]</f>
        <v>0</v>
      </c>
      <c r="AL52" s="14">
        <f>CP_Table[[#This Row],[Total ST Pay (Cash)]]+CP_Table[[#This Row],[Total OT Pay
(Cash)]]</f>
        <v>0</v>
      </c>
      <c r="AM52" s="11"/>
      <c r="AN52" s="11"/>
      <c r="AO52" s="14">
        <f>CP_Table[[#This Row],[Gross Wkly Pay (all projects)]]-CP_Table[[#This Row],[Total
Deductions]]</f>
        <v>0</v>
      </c>
    </row>
    <row r="53" spans="1:41" x14ac:dyDescent="0.35">
      <c r="A53" s="61">
        <f t="shared" si="0"/>
        <v>0</v>
      </c>
      <c r="B53" s="62" t="e">
        <f>INDEX(GenDecs[Gen_Dec_No],MATCH(CP_Table[[#This Row],[Contract '#]],GenDecs[Contract],0))</f>
        <v>#N/A</v>
      </c>
      <c r="C53" s="63" t="e">
        <f>INDEX(GenDecs[Gen. Dec. Publication Date],MATCH(CP_Table[[#This Row],[Contract '#]],GenDecs[Contract],0))</f>
        <v>#N/A</v>
      </c>
      <c r="D53" s="62" t="e">
        <f>INDEX(GenDecs[Region],MATCH(CP_Table[[#This Row],[Contract '#]],GenDecs[Contract],0))</f>
        <v>#N/A</v>
      </c>
      <c r="E53" s="38">
        <f t="shared" si="1"/>
        <v>0</v>
      </c>
      <c r="F53" s="61">
        <f t="shared" si="2"/>
        <v>0</v>
      </c>
      <c r="G53" s="64">
        <f t="shared" si="3"/>
        <v>0</v>
      </c>
      <c r="H53" s="39"/>
      <c r="I53" s="40"/>
      <c r="J53" s="39"/>
      <c r="K53" s="38" t="str">
        <f>IFERROR(INDEX(Labor_Class[Description],MATCH(J53,Labor_Class[Code],0)),"")</f>
        <v/>
      </c>
      <c r="L53" s="12"/>
      <c r="M53" s="35"/>
      <c r="N53" s="36"/>
      <c r="O53" s="36"/>
      <c r="P53" s="11"/>
      <c r="Q53" s="11"/>
      <c r="R53" s="11"/>
      <c r="S53" s="11"/>
      <c r="T53" s="11"/>
      <c r="U53" s="11"/>
      <c r="V53" s="11"/>
      <c r="W53" s="11"/>
      <c r="X53" s="14">
        <f>SUM(CP_Table[[#This Row],[Day1
ST]:[Day7
ST]])</f>
        <v>0</v>
      </c>
      <c r="Y53" s="14">
        <f>(CP_Table[[#This Row],[Rate
ST]]+CP_Table[[#This Row],[Cash Fringe Rate ST]]*CP_Table[[#This Row],[Fringe Rate Percent ]])*CP_Table[[#This Row],[Total ST Hours]]</f>
        <v>0</v>
      </c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4">
        <f>SUM(CP_Table[[#This Row],[Day1
OT]:[Day7
OT]])</f>
        <v>0</v>
      </c>
      <c r="AK53" s="14">
        <f>(CP_Table[[#This Row],[Rate
OT]]+CP_Table[[#This Row],[Cash Fringe Rate OT]])*CP_Table[[#This Row],[Total OT Hours]]</f>
        <v>0</v>
      </c>
      <c r="AL53" s="14">
        <f>CP_Table[[#This Row],[Total ST Pay (Cash)]]+CP_Table[[#This Row],[Total OT Pay
(Cash)]]</f>
        <v>0</v>
      </c>
      <c r="AM53" s="11"/>
      <c r="AN53" s="11"/>
      <c r="AO53" s="14">
        <f>CP_Table[[#This Row],[Gross Wkly Pay (all projects)]]-CP_Table[[#This Row],[Total
Deductions]]</f>
        <v>0</v>
      </c>
    </row>
    <row r="54" spans="1:41" x14ac:dyDescent="0.35">
      <c r="A54" s="61">
        <f t="shared" si="0"/>
        <v>0</v>
      </c>
      <c r="B54" s="62" t="e">
        <f>INDEX(GenDecs[Gen_Dec_No],MATCH(CP_Table[[#This Row],[Contract '#]],GenDecs[Contract],0))</f>
        <v>#N/A</v>
      </c>
      <c r="C54" s="63" t="e">
        <f>INDEX(GenDecs[Gen. Dec. Publication Date],MATCH(CP_Table[[#This Row],[Contract '#]],GenDecs[Contract],0))</f>
        <v>#N/A</v>
      </c>
      <c r="D54" s="62" t="e">
        <f>INDEX(GenDecs[Region],MATCH(CP_Table[[#This Row],[Contract '#]],GenDecs[Contract],0))</f>
        <v>#N/A</v>
      </c>
      <c r="E54" s="38">
        <f t="shared" si="1"/>
        <v>0</v>
      </c>
      <c r="F54" s="61">
        <f t="shared" si="2"/>
        <v>0</v>
      </c>
      <c r="G54" s="64">
        <f t="shared" si="3"/>
        <v>0</v>
      </c>
      <c r="H54" s="39"/>
      <c r="I54" s="40"/>
      <c r="J54" s="39"/>
      <c r="K54" s="38" t="str">
        <f>IFERROR(INDEX(Labor_Class[Description],MATCH(J54,Labor_Class[Code],0)),"")</f>
        <v/>
      </c>
      <c r="L54" s="12"/>
      <c r="M54" s="35"/>
      <c r="N54" s="36"/>
      <c r="O54" s="36"/>
      <c r="P54" s="11"/>
      <c r="Q54" s="11"/>
      <c r="R54" s="11"/>
      <c r="S54" s="11"/>
      <c r="T54" s="11"/>
      <c r="U54" s="11"/>
      <c r="V54" s="11"/>
      <c r="W54" s="11"/>
      <c r="X54" s="14">
        <f>SUM(CP_Table[[#This Row],[Day1
ST]:[Day7
ST]])</f>
        <v>0</v>
      </c>
      <c r="Y54" s="14">
        <f>(CP_Table[[#This Row],[Rate
ST]]+CP_Table[[#This Row],[Cash Fringe Rate ST]]*CP_Table[[#This Row],[Fringe Rate Percent ]])*CP_Table[[#This Row],[Total ST Hours]]</f>
        <v>0</v>
      </c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4">
        <f>SUM(CP_Table[[#This Row],[Day1
OT]:[Day7
OT]])</f>
        <v>0</v>
      </c>
      <c r="AK54" s="14">
        <f>(CP_Table[[#This Row],[Rate
OT]]+CP_Table[[#This Row],[Cash Fringe Rate OT]])*CP_Table[[#This Row],[Total OT Hours]]</f>
        <v>0</v>
      </c>
      <c r="AL54" s="14">
        <f>CP_Table[[#This Row],[Total ST Pay (Cash)]]+CP_Table[[#This Row],[Total OT Pay
(Cash)]]</f>
        <v>0</v>
      </c>
      <c r="AM54" s="11"/>
      <c r="AN54" s="11"/>
      <c r="AO54" s="14">
        <f>CP_Table[[#This Row],[Gross Wkly Pay (all projects)]]-CP_Table[[#This Row],[Total
Deductions]]</f>
        <v>0</v>
      </c>
    </row>
    <row r="55" spans="1:41" x14ac:dyDescent="0.35">
      <c r="A55" s="61">
        <f t="shared" si="0"/>
        <v>0</v>
      </c>
      <c r="B55" s="62" t="e">
        <f>INDEX(GenDecs[Gen_Dec_No],MATCH(CP_Table[[#This Row],[Contract '#]],GenDecs[Contract],0))</f>
        <v>#N/A</v>
      </c>
      <c r="C55" s="63" t="e">
        <f>INDEX(GenDecs[Gen. Dec. Publication Date],MATCH(CP_Table[[#This Row],[Contract '#]],GenDecs[Contract],0))</f>
        <v>#N/A</v>
      </c>
      <c r="D55" s="62" t="e">
        <f>INDEX(GenDecs[Region],MATCH(CP_Table[[#This Row],[Contract '#]],GenDecs[Contract],0))</f>
        <v>#N/A</v>
      </c>
      <c r="E55" s="38">
        <f t="shared" si="1"/>
        <v>0</v>
      </c>
      <c r="F55" s="61">
        <f t="shared" si="2"/>
        <v>0</v>
      </c>
      <c r="G55" s="64">
        <f t="shared" si="3"/>
        <v>0</v>
      </c>
      <c r="H55" s="39"/>
      <c r="I55" s="40"/>
      <c r="J55" s="39"/>
      <c r="K55" s="38" t="str">
        <f>IFERROR(INDEX(Labor_Class[Description],MATCH(J55,Labor_Class[Code],0)),"")</f>
        <v/>
      </c>
      <c r="L55" s="12"/>
      <c r="M55" s="35"/>
      <c r="N55" s="36"/>
      <c r="O55" s="36"/>
      <c r="P55" s="11"/>
      <c r="Q55" s="11"/>
      <c r="R55" s="11"/>
      <c r="S55" s="11"/>
      <c r="T55" s="11"/>
      <c r="U55" s="11"/>
      <c r="V55" s="11"/>
      <c r="W55" s="11"/>
      <c r="X55" s="14">
        <f>SUM(CP_Table[[#This Row],[Day1
ST]:[Day7
ST]])</f>
        <v>0</v>
      </c>
      <c r="Y55" s="14">
        <f>(CP_Table[[#This Row],[Rate
ST]]+CP_Table[[#This Row],[Cash Fringe Rate ST]]*CP_Table[[#This Row],[Fringe Rate Percent ]])*CP_Table[[#This Row],[Total ST Hours]]</f>
        <v>0</v>
      </c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4">
        <f>SUM(CP_Table[[#This Row],[Day1
OT]:[Day7
OT]])</f>
        <v>0</v>
      </c>
      <c r="AK55" s="14">
        <f>(CP_Table[[#This Row],[Rate
OT]]+CP_Table[[#This Row],[Cash Fringe Rate OT]])*CP_Table[[#This Row],[Total OT Hours]]</f>
        <v>0</v>
      </c>
      <c r="AL55" s="14">
        <f>CP_Table[[#This Row],[Total ST Pay (Cash)]]+CP_Table[[#This Row],[Total OT Pay
(Cash)]]</f>
        <v>0</v>
      </c>
      <c r="AM55" s="11"/>
      <c r="AN55" s="11"/>
      <c r="AO55" s="14">
        <f>CP_Table[[#This Row],[Gross Wkly Pay (all projects)]]-CP_Table[[#This Row],[Total
Deductions]]</f>
        <v>0</v>
      </c>
    </row>
    <row r="56" spans="1:41" x14ac:dyDescent="0.35">
      <c r="A56" s="61">
        <f t="shared" si="0"/>
        <v>0</v>
      </c>
      <c r="B56" s="62" t="e">
        <f>INDEX(GenDecs[Gen_Dec_No],MATCH(CP_Table[[#This Row],[Contract '#]],GenDecs[Contract],0))</f>
        <v>#N/A</v>
      </c>
      <c r="C56" s="63" t="e">
        <f>INDEX(GenDecs[Gen. Dec. Publication Date],MATCH(CP_Table[[#This Row],[Contract '#]],GenDecs[Contract],0))</f>
        <v>#N/A</v>
      </c>
      <c r="D56" s="62" t="e">
        <f>INDEX(GenDecs[Region],MATCH(CP_Table[[#This Row],[Contract '#]],GenDecs[Contract],0))</f>
        <v>#N/A</v>
      </c>
      <c r="E56" s="38">
        <f t="shared" si="1"/>
        <v>0</v>
      </c>
      <c r="F56" s="61">
        <f t="shared" si="2"/>
        <v>0</v>
      </c>
      <c r="G56" s="64">
        <f t="shared" si="3"/>
        <v>0</v>
      </c>
      <c r="H56" s="39"/>
      <c r="I56" s="40"/>
      <c r="J56" s="39"/>
      <c r="K56" s="38" t="str">
        <f>IFERROR(INDEX(Labor_Class[Description],MATCH(J56,Labor_Class[Code],0)),"")</f>
        <v/>
      </c>
      <c r="L56" s="12"/>
      <c r="M56" s="35"/>
      <c r="N56" s="36"/>
      <c r="O56" s="36"/>
      <c r="P56" s="11"/>
      <c r="Q56" s="11"/>
      <c r="R56" s="11"/>
      <c r="S56" s="11"/>
      <c r="T56" s="11"/>
      <c r="U56" s="11"/>
      <c r="V56" s="11"/>
      <c r="W56" s="11"/>
      <c r="X56" s="14">
        <f>SUM(CP_Table[[#This Row],[Day1
ST]:[Day7
ST]])</f>
        <v>0</v>
      </c>
      <c r="Y56" s="14">
        <f>(CP_Table[[#This Row],[Rate
ST]]+CP_Table[[#This Row],[Cash Fringe Rate ST]]*CP_Table[[#This Row],[Fringe Rate Percent ]])*CP_Table[[#This Row],[Total ST Hours]]</f>
        <v>0</v>
      </c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4">
        <f>SUM(CP_Table[[#This Row],[Day1
OT]:[Day7
OT]])</f>
        <v>0</v>
      </c>
      <c r="AK56" s="14">
        <f>(CP_Table[[#This Row],[Rate
OT]]+CP_Table[[#This Row],[Cash Fringe Rate OT]])*CP_Table[[#This Row],[Total OT Hours]]</f>
        <v>0</v>
      </c>
      <c r="AL56" s="14">
        <f>CP_Table[[#This Row],[Total ST Pay (Cash)]]+CP_Table[[#This Row],[Total OT Pay
(Cash)]]</f>
        <v>0</v>
      </c>
      <c r="AM56" s="11"/>
      <c r="AN56" s="11"/>
      <c r="AO56" s="14">
        <f>CP_Table[[#This Row],[Gross Wkly Pay (all projects)]]-CP_Table[[#This Row],[Total
Deductions]]</f>
        <v>0</v>
      </c>
    </row>
    <row r="57" spans="1:41" x14ac:dyDescent="0.35">
      <c r="A57" s="61">
        <f t="shared" si="0"/>
        <v>0</v>
      </c>
      <c r="B57" s="62" t="e">
        <f>INDEX(GenDecs[Gen_Dec_No],MATCH(CP_Table[[#This Row],[Contract '#]],GenDecs[Contract],0))</f>
        <v>#N/A</v>
      </c>
      <c r="C57" s="63" t="e">
        <f>INDEX(GenDecs[Gen. Dec. Publication Date],MATCH(CP_Table[[#This Row],[Contract '#]],GenDecs[Contract],0))</f>
        <v>#N/A</v>
      </c>
      <c r="D57" s="62" t="e">
        <f>INDEX(GenDecs[Region],MATCH(CP_Table[[#This Row],[Contract '#]],GenDecs[Contract],0))</f>
        <v>#N/A</v>
      </c>
      <c r="E57" s="38">
        <f t="shared" si="1"/>
        <v>0</v>
      </c>
      <c r="F57" s="61">
        <f t="shared" si="2"/>
        <v>0</v>
      </c>
      <c r="G57" s="64">
        <f t="shared" si="3"/>
        <v>0</v>
      </c>
      <c r="H57" s="39"/>
      <c r="I57" s="40"/>
      <c r="J57" s="39"/>
      <c r="K57" s="38" t="str">
        <f>IFERROR(INDEX(Labor_Class[Description],MATCH(J57,Labor_Class[Code],0)),"")</f>
        <v/>
      </c>
      <c r="L57" s="12"/>
      <c r="M57" s="35"/>
      <c r="N57" s="36"/>
      <c r="O57" s="36"/>
      <c r="P57" s="11"/>
      <c r="Q57" s="11"/>
      <c r="R57" s="11"/>
      <c r="S57" s="11"/>
      <c r="T57" s="11"/>
      <c r="U57" s="11"/>
      <c r="V57" s="11"/>
      <c r="W57" s="11"/>
      <c r="X57" s="14">
        <f>SUM(CP_Table[[#This Row],[Day1
ST]:[Day7
ST]])</f>
        <v>0</v>
      </c>
      <c r="Y57" s="14">
        <f>(CP_Table[[#This Row],[Rate
ST]]+CP_Table[[#This Row],[Cash Fringe Rate ST]]*CP_Table[[#This Row],[Fringe Rate Percent ]])*CP_Table[[#This Row],[Total ST Hours]]</f>
        <v>0</v>
      </c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4">
        <f>SUM(CP_Table[[#This Row],[Day1
OT]:[Day7
OT]])</f>
        <v>0</v>
      </c>
      <c r="AK57" s="14">
        <f>(CP_Table[[#This Row],[Rate
OT]]+CP_Table[[#This Row],[Cash Fringe Rate OT]])*CP_Table[[#This Row],[Total OT Hours]]</f>
        <v>0</v>
      </c>
      <c r="AL57" s="14">
        <f>CP_Table[[#This Row],[Total ST Pay (Cash)]]+CP_Table[[#This Row],[Total OT Pay
(Cash)]]</f>
        <v>0</v>
      </c>
      <c r="AM57" s="11"/>
      <c r="AN57" s="11"/>
      <c r="AO57" s="14">
        <f>CP_Table[[#This Row],[Gross Wkly Pay (all projects)]]-CP_Table[[#This Row],[Total
Deductions]]</f>
        <v>0</v>
      </c>
    </row>
    <row r="58" spans="1:41" x14ac:dyDescent="0.35">
      <c r="A58" s="61">
        <f t="shared" si="0"/>
        <v>0</v>
      </c>
      <c r="B58" s="62" t="e">
        <f>INDEX(GenDecs[Gen_Dec_No],MATCH(CP_Table[[#This Row],[Contract '#]],GenDecs[Contract],0))</f>
        <v>#N/A</v>
      </c>
      <c r="C58" s="63" t="e">
        <f>INDEX(GenDecs[Gen. Dec. Publication Date],MATCH(CP_Table[[#This Row],[Contract '#]],GenDecs[Contract],0))</f>
        <v>#N/A</v>
      </c>
      <c r="D58" s="62" t="e">
        <f>INDEX(GenDecs[Region],MATCH(CP_Table[[#This Row],[Contract '#]],GenDecs[Contract],0))</f>
        <v>#N/A</v>
      </c>
      <c r="E58" s="38">
        <f t="shared" si="1"/>
        <v>0</v>
      </c>
      <c r="F58" s="61">
        <f t="shared" si="2"/>
        <v>0</v>
      </c>
      <c r="G58" s="64">
        <f t="shared" si="3"/>
        <v>0</v>
      </c>
      <c r="H58" s="39"/>
      <c r="I58" s="40"/>
      <c r="J58" s="39"/>
      <c r="K58" s="38" t="str">
        <f>IFERROR(INDEX(Labor_Class[Description],MATCH(J58,Labor_Class[Code],0)),"")</f>
        <v/>
      </c>
      <c r="L58" s="12"/>
      <c r="M58" s="35"/>
      <c r="N58" s="36"/>
      <c r="O58" s="36"/>
      <c r="P58" s="11"/>
      <c r="Q58" s="11"/>
      <c r="R58" s="11"/>
      <c r="S58" s="11"/>
      <c r="T58" s="11"/>
      <c r="U58" s="11"/>
      <c r="V58" s="11"/>
      <c r="W58" s="11"/>
      <c r="X58" s="14">
        <f>SUM(CP_Table[[#This Row],[Day1
ST]:[Day7
ST]])</f>
        <v>0</v>
      </c>
      <c r="Y58" s="14">
        <f>(CP_Table[[#This Row],[Rate
ST]]+CP_Table[[#This Row],[Cash Fringe Rate ST]]*CP_Table[[#This Row],[Fringe Rate Percent ]])*CP_Table[[#This Row],[Total ST Hours]]</f>
        <v>0</v>
      </c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4">
        <f>SUM(CP_Table[[#This Row],[Day1
OT]:[Day7
OT]])</f>
        <v>0</v>
      </c>
      <c r="AK58" s="14">
        <f>(CP_Table[[#This Row],[Rate
OT]]+CP_Table[[#This Row],[Cash Fringe Rate OT]])*CP_Table[[#This Row],[Total OT Hours]]</f>
        <v>0</v>
      </c>
      <c r="AL58" s="14">
        <f>CP_Table[[#This Row],[Total ST Pay (Cash)]]+CP_Table[[#This Row],[Total OT Pay
(Cash)]]</f>
        <v>0</v>
      </c>
      <c r="AM58" s="11"/>
      <c r="AN58" s="11"/>
      <c r="AO58" s="14">
        <f>CP_Table[[#This Row],[Gross Wkly Pay (all projects)]]-CP_Table[[#This Row],[Total
Deductions]]</f>
        <v>0</v>
      </c>
    </row>
    <row r="59" spans="1:41" x14ac:dyDescent="0.35">
      <c r="A59" s="61">
        <f t="shared" si="0"/>
        <v>0</v>
      </c>
      <c r="B59" s="62" t="e">
        <f>INDEX(GenDecs[Gen_Dec_No],MATCH(CP_Table[[#This Row],[Contract '#]],GenDecs[Contract],0))</f>
        <v>#N/A</v>
      </c>
      <c r="C59" s="63" t="e">
        <f>INDEX(GenDecs[Gen. Dec. Publication Date],MATCH(CP_Table[[#This Row],[Contract '#]],GenDecs[Contract],0))</f>
        <v>#N/A</v>
      </c>
      <c r="D59" s="62" t="e">
        <f>INDEX(GenDecs[Region],MATCH(CP_Table[[#This Row],[Contract '#]],GenDecs[Contract],0))</f>
        <v>#N/A</v>
      </c>
      <c r="E59" s="38">
        <f t="shared" si="1"/>
        <v>0</v>
      </c>
      <c r="F59" s="61">
        <f t="shared" si="2"/>
        <v>0</v>
      </c>
      <c r="G59" s="64">
        <f t="shared" si="3"/>
        <v>0</v>
      </c>
      <c r="H59" s="39"/>
      <c r="I59" s="40"/>
      <c r="J59" s="39"/>
      <c r="K59" s="38" t="str">
        <f>IFERROR(INDEX(Labor_Class[Description],MATCH(J59,Labor_Class[Code],0)),"")</f>
        <v/>
      </c>
      <c r="L59" s="12"/>
      <c r="M59" s="35"/>
      <c r="N59" s="36"/>
      <c r="O59" s="36"/>
      <c r="P59" s="11"/>
      <c r="Q59" s="11"/>
      <c r="R59" s="11"/>
      <c r="S59" s="11"/>
      <c r="T59" s="11"/>
      <c r="U59" s="11"/>
      <c r="V59" s="11"/>
      <c r="W59" s="11"/>
      <c r="X59" s="14">
        <f>SUM(CP_Table[[#This Row],[Day1
ST]:[Day7
ST]])</f>
        <v>0</v>
      </c>
      <c r="Y59" s="14">
        <f>(CP_Table[[#This Row],[Rate
ST]]+CP_Table[[#This Row],[Cash Fringe Rate ST]]*CP_Table[[#This Row],[Fringe Rate Percent ]])*CP_Table[[#This Row],[Total ST Hours]]</f>
        <v>0</v>
      </c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4">
        <f>SUM(CP_Table[[#This Row],[Day1
OT]:[Day7
OT]])</f>
        <v>0</v>
      </c>
      <c r="AK59" s="14">
        <f>(CP_Table[[#This Row],[Rate
OT]]+CP_Table[[#This Row],[Cash Fringe Rate OT]])*CP_Table[[#This Row],[Total OT Hours]]</f>
        <v>0</v>
      </c>
      <c r="AL59" s="14">
        <f>CP_Table[[#This Row],[Total ST Pay (Cash)]]+CP_Table[[#This Row],[Total OT Pay
(Cash)]]</f>
        <v>0</v>
      </c>
      <c r="AM59" s="11"/>
      <c r="AN59" s="11"/>
      <c r="AO59" s="14">
        <f>CP_Table[[#This Row],[Gross Wkly Pay (all projects)]]-CP_Table[[#This Row],[Total
Deductions]]</f>
        <v>0</v>
      </c>
    </row>
    <row r="60" spans="1:41" x14ac:dyDescent="0.35">
      <c r="A60" s="61">
        <f t="shared" si="0"/>
        <v>0</v>
      </c>
      <c r="B60" s="62" t="e">
        <f>INDEX(GenDecs[Gen_Dec_No],MATCH(CP_Table[[#This Row],[Contract '#]],GenDecs[Contract],0))</f>
        <v>#N/A</v>
      </c>
      <c r="C60" s="63" t="e">
        <f>INDEX(GenDecs[Gen. Dec. Publication Date],MATCH(CP_Table[[#This Row],[Contract '#]],GenDecs[Contract],0))</f>
        <v>#N/A</v>
      </c>
      <c r="D60" s="62" t="e">
        <f>INDEX(GenDecs[Region],MATCH(CP_Table[[#This Row],[Contract '#]],GenDecs[Contract],0))</f>
        <v>#N/A</v>
      </c>
      <c r="E60" s="38">
        <f t="shared" si="1"/>
        <v>0</v>
      </c>
      <c r="F60" s="61">
        <f t="shared" si="2"/>
        <v>0</v>
      </c>
      <c r="G60" s="64">
        <f t="shared" si="3"/>
        <v>0</v>
      </c>
      <c r="H60" s="39"/>
      <c r="I60" s="40"/>
      <c r="J60" s="39"/>
      <c r="K60" s="38" t="str">
        <f>IFERROR(INDEX(Labor_Class[Description],MATCH(J60,Labor_Class[Code],0)),"")</f>
        <v/>
      </c>
      <c r="L60" s="12"/>
      <c r="M60" s="35"/>
      <c r="N60" s="36"/>
      <c r="O60" s="36"/>
      <c r="P60" s="11"/>
      <c r="Q60" s="11"/>
      <c r="R60" s="11"/>
      <c r="S60" s="11"/>
      <c r="T60" s="11"/>
      <c r="U60" s="11"/>
      <c r="V60" s="11"/>
      <c r="W60" s="11"/>
      <c r="X60" s="14">
        <f>SUM(CP_Table[[#This Row],[Day1
ST]:[Day7
ST]])</f>
        <v>0</v>
      </c>
      <c r="Y60" s="14">
        <f>(CP_Table[[#This Row],[Rate
ST]]+CP_Table[[#This Row],[Cash Fringe Rate ST]]*CP_Table[[#This Row],[Fringe Rate Percent ]])*CP_Table[[#This Row],[Total ST Hours]]</f>
        <v>0</v>
      </c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4">
        <f>SUM(CP_Table[[#This Row],[Day1
OT]:[Day7
OT]])</f>
        <v>0</v>
      </c>
      <c r="AK60" s="14">
        <f>(CP_Table[[#This Row],[Rate
OT]]+CP_Table[[#This Row],[Cash Fringe Rate OT]])*CP_Table[[#This Row],[Total OT Hours]]</f>
        <v>0</v>
      </c>
      <c r="AL60" s="14">
        <f>CP_Table[[#This Row],[Total ST Pay (Cash)]]+CP_Table[[#This Row],[Total OT Pay
(Cash)]]</f>
        <v>0</v>
      </c>
      <c r="AM60" s="11"/>
      <c r="AN60" s="11"/>
      <c r="AO60" s="14">
        <f>CP_Table[[#This Row],[Gross Wkly Pay (all projects)]]-CP_Table[[#This Row],[Total
Deductions]]</f>
        <v>0</v>
      </c>
    </row>
    <row r="61" spans="1:41" x14ac:dyDescent="0.35">
      <c r="A61" s="61">
        <f t="shared" ref="A61:A84" si="4">$K$2</f>
        <v>0</v>
      </c>
      <c r="B61" s="62" t="e">
        <f>INDEX(GenDecs[Gen_Dec_No],MATCH(CP_Table[[#This Row],[Contract '#]],GenDecs[Contract],0))</f>
        <v>#N/A</v>
      </c>
      <c r="C61" s="63" t="e">
        <f>INDEX(GenDecs[Gen. Dec. Publication Date],MATCH(CP_Table[[#This Row],[Contract '#]],GenDecs[Contract],0))</f>
        <v>#N/A</v>
      </c>
      <c r="D61" s="62" t="e">
        <f>INDEX(GenDecs[Region],MATCH(CP_Table[[#This Row],[Contract '#]],GenDecs[Contract],0))</f>
        <v>#N/A</v>
      </c>
      <c r="E61" s="38">
        <f t="shared" ref="E61:E84" si="5">$I$2</f>
        <v>0</v>
      </c>
      <c r="F61" s="61">
        <f t="shared" ref="F61:F84" si="6">$I$4</f>
        <v>0</v>
      </c>
      <c r="G61" s="64">
        <f t="shared" ref="G61:G84" si="7">$H$4</f>
        <v>0</v>
      </c>
      <c r="H61" s="39"/>
      <c r="I61" s="40"/>
      <c r="J61" s="39"/>
      <c r="K61" s="38" t="str">
        <f>IFERROR(INDEX(Labor_Class[Description],MATCH(J61,Labor_Class[Code],0)),"")</f>
        <v/>
      </c>
      <c r="L61" s="12"/>
      <c r="M61" s="35"/>
      <c r="N61" s="36"/>
      <c r="O61" s="36"/>
      <c r="P61" s="11"/>
      <c r="Q61" s="11"/>
      <c r="R61" s="11"/>
      <c r="S61" s="11"/>
      <c r="T61" s="11"/>
      <c r="U61" s="11"/>
      <c r="V61" s="11"/>
      <c r="W61" s="11"/>
      <c r="X61" s="14">
        <f>SUM(CP_Table[[#This Row],[Day1
ST]:[Day7
ST]])</f>
        <v>0</v>
      </c>
      <c r="Y61" s="14">
        <f>(CP_Table[[#This Row],[Rate
ST]]+CP_Table[[#This Row],[Cash Fringe Rate ST]]*CP_Table[[#This Row],[Fringe Rate Percent ]])*CP_Table[[#This Row],[Total ST Hours]]</f>
        <v>0</v>
      </c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4">
        <f>SUM(CP_Table[[#This Row],[Day1
OT]:[Day7
OT]])</f>
        <v>0</v>
      </c>
      <c r="AK61" s="14">
        <f>(CP_Table[[#This Row],[Rate
OT]]+CP_Table[[#This Row],[Cash Fringe Rate OT]])*CP_Table[[#This Row],[Total OT Hours]]</f>
        <v>0</v>
      </c>
      <c r="AL61" s="14">
        <f>CP_Table[[#This Row],[Total ST Pay (Cash)]]+CP_Table[[#This Row],[Total OT Pay
(Cash)]]</f>
        <v>0</v>
      </c>
      <c r="AM61" s="11"/>
      <c r="AN61" s="11"/>
      <c r="AO61" s="14">
        <f>CP_Table[[#This Row],[Gross Wkly Pay (all projects)]]-CP_Table[[#This Row],[Total
Deductions]]</f>
        <v>0</v>
      </c>
    </row>
    <row r="62" spans="1:41" x14ac:dyDescent="0.35">
      <c r="A62" s="61">
        <f t="shared" si="4"/>
        <v>0</v>
      </c>
      <c r="B62" s="62" t="e">
        <f>INDEX(GenDecs[Gen_Dec_No],MATCH(CP_Table[[#This Row],[Contract '#]],GenDecs[Contract],0))</f>
        <v>#N/A</v>
      </c>
      <c r="C62" s="63" t="e">
        <f>INDEX(GenDecs[Gen. Dec. Publication Date],MATCH(CP_Table[[#This Row],[Contract '#]],GenDecs[Contract],0))</f>
        <v>#N/A</v>
      </c>
      <c r="D62" s="62" t="e">
        <f>INDEX(GenDecs[Region],MATCH(CP_Table[[#This Row],[Contract '#]],GenDecs[Contract],0))</f>
        <v>#N/A</v>
      </c>
      <c r="E62" s="38">
        <f t="shared" si="5"/>
        <v>0</v>
      </c>
      <c r="F62" s="61">
        <f t="shared" si="6"/>
        <v>0</v>
      </c>
      <c r="G62" s="64">
        <f t="shared" si="7"/>
        <v>0</v>
      </c>
      <c r="H62" s="39"/>
      <c r="I62" s="40"/>
      <c r="J62" s="39"/>
      <c r="K62" s="38" t="str">
        <f>IFERROR(INDEX(Labor_Class[Description],MATCH(J62,Labor_Class[Code],0)),"")</f>
        <v/>
      </c>
      <c r="L62" s="12"/>
      <c r="M62" s="35"/>
      <c r="N62" s="36"/>
      <c r="O62" s="36"/>
      <c r="P62" s="11"/>
      <c r="Q62" s="11"/>
      <c r="R62" s="11"/>
      <c r="S62" s="11"/>
      <c r="T62" s="11"/>
      <c r="U62" s="11"/>
      <c r="V62" s="11"/>
      <c r="W62" s="11"/>
      <c r="X62" s="14">
        <f>SUM(CP_Table[[#This Row],[Day1
ST]:[Day7
ST]])</f>
        <v>0</v>
      </c>
      <c r="Y62" s="14">
        <f>(CP_Table[[#This Row],[Rate
ST]]+CP_Table[[#This Row],[Cash Fringe Rate ST]]*CP_Table[[#This Row],[Fringe Rate Percent ]])*CP_Table[[#This Row],[Total ST Hours]]</f>
        <v>0</v>
      </c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4">
        <f>SUM(CP_Table[[#This Row],[Day1
OT]:[Day7
OT]])</f>
        <v>0</v>
      </c>
      <c r="AK62" s="14">
        <f>(CP_Table[[#This Row],[Rate
OT]]+CP_Table[[#This Row],[Cash Fringe Rate OT]])*CP_Table[[#This Row],[Total OT Hours]]</f>
        <v>0</v>
      </c>
      <c r="AL62" s="14">
        <f>CP_Table[[#This Row],[Total ST Pay (Cash)]]+CP_Table[[#This Row],[Total OT Pay
(Cash)]]</f>
        <v>0</v>
      </c>
      <c r="AM62" s="11"/>
      <c r="AN62" s="11"/>
      <c r="AO62" s="14">
        <f>CP_Table[[#This Row],[Gross Wkly Pay (all projects)]]-CP_Table[[#This Row],[Total
Deductions]]</f>
        <v>0</v>
      </c>
    </row>
    <row r="63" spans="1:41" x14ac:dyDescent="0.35">
      <c r="A63" s="61">
        <f t="shared" si="4"/>
        <v>0</v>
      </c>
      <c r="B63" s="62" t="e">
        <f>INDEX(GenDecs[Gen_Dec_No],MATCH(CP_Table[[#This Row],[Contract '#]],GenDecs[Contract],0))</f>
        <v>#N/A</v>
      </c>
      <c r="C63" s="63" t="e">
        <f>INDEX(GenDecs[Gen. Dec. Publication Date],MATCH(CP_Table[[#This Row],[Contract '#]],GenDecs[Contract],0))</f>
        <v>#N/A</v>
      </c>
      <c r="D63" s="62" t="e">
        <f>INDEX(GenDecs[Region],MATCH(CP_Table[[#This Row],[Contract '#]],GenDecs[Contract],0))</f>
        <v>#N/A</v>
      </c>
      <c r="E63" s="38">
        <f t="shared" si="5"/>
        <v>0</v>
      </c>
      <c r="F63" s="61">
        <f t="shared" si="6"/>
        <v>0</v>
      </c>
      <c r="G63" s="64">
        <f t="shared" si="7"/>
        <v>0</v>
      </c>
      <c r="H63" s="39"/>
      <c r="I63" s="40"/>
      <c r="J63" s="39"/>
      <c r="K63" s="38" t="str">
        <f>IFERROR(INDEX(Labor_Class[Description],MATCH(J63,Labor_Class[Code],0)),"")</f>
        <v/>
      </c>
      <c r="L63" s="12"/>
      <c r="M63" s="35"/>
      <c r="N63" s="36"/>
      <c r="O63" s="36"/>
      <c r="P63" s="11"/>
      <c r="Q63" s="11"/>
      <c r="R63" s="11"/>
      <c r="S63" s="11"/>
      <c r="T63" s="11"/>
      <c r="U63" s="11"/>
      <c r="V63" s="11"/>
      <c r="W63" s="11"/>
      <c r="X63" s="14">
        <f>SUM(CP_Table[[#This Row],[Day1
ST]:[Day7
ST]])</f>
        <v>0</v>
      </c>
      <c r="Y63" s="14">
        <f>(CP_Table[[#This Row],[Rate
ST]]+CP_Table[[#This Row],[Cash Fringe Rate ST]]*CP_Table[[#This Row],[Fringe Rate Percent ]])*CP_Table[[#This Row],[Total ST Hours]]</f>
        <v>0</v>
      </c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4">
        <f>SUM(CP_Table[[#This Row],[Day1
OT]:[Day7
OT]])</f>
        <v>0</v>
      </c>
      <c r="AK63" s="14">
        <f>(CP_Table[[#This Row],[Rate
OT]]+CP_Table[[#This Row],[Cash Fringe Rate OT]])*CP_Table[[#This Row],[Total OT Hours]]</f>
        <v>0</v>
      </c>
      <c r="AL63" s="14">
        <f>CP_Table[[#This Row],[Total ST Pay (Cash)]]+CP_Table[[#This Row],[Total OT Pay
(Cash)]]</f>
        <v>0</v>
      </c>
      <c r="AM63" s="11"/>
      <c r="AN63" s="11"/>
      <c r="AO63" s="14">
        <f>CP_Table[[#This Row],[Gross Wkly Pay (all projects)]]-CP_Table[[#This Row],[Total
Deductions]]</f>
        <v>0</v>
      </c>
    </row>
    <row r="64" spans="1:41" x14ac:dyDescent="0.35">
      <c r="A64" s="61">
        <f t="shared" si="4"/>
        <v>0</v>
      </c>
      <c r="B64" s="62" t="e">
        <f>INDEX(GenDecs[Gen_Dec_No],MATCH(CP_Table[[#This Row],[Contract '#]],GenDecs[Contract],0))</f>
        <v>#N/A</v>
      </c>
      <c r="C64" s="63" t="e">
        <f>INDEX(GenDecs[Gen. Dec. Publication Date],MATCH(CP_Table[[#This Row],[Contract '#]],GenDecs[Contract],0))</f>
        <v>#N/A</v>
      </c>
      <c r="D64" s="62" t="e">
        <f>INDEX(GenDecs[Region],MATCH(CP_Table[[#This Row],[Contract '#]],GenDecs[Contract],0))</f>
        <v>#N/A</v>
      </c>
      <c r="E64" s="38">
        <f t="shared" si="5"/>
        <v>0</v>
      </c>
      <c r="F64" s="61">
        <f t="shared" si="6"/>
        <v>0</v>
      </c>
      <c r="G64" s="64">
        <f t="shared" si="7"/>
        <v>0</v>
      </c>
      <c r="H64" s="39"/>
      <c r="I64" s="40"/>
      <c r="J64" s="39"/>
      <c r="K64" s="38" t="str">
        <f>IFERROR(INDEX(Labor_Class[Description],MATCH(J64,Labor_Class[Code],0)),"")</f>
        <v/>
      </c>
      <c r="L64" s="12"/>
      <c r="M64" s="35"/>
      <c r="N64" s="36"/>
      <c r="O64" s="36"/>
      <c r="P64" s="11"/>
      <c r="Q64" s="11"/>
      <c r="R64" s="11"/>
      <c r="S64" s="11"/>
      <c r="T64" s="11"/>
      <c r="U64" s="11"/>
      <c r="V64" s="11"/>
      <c r="W64" s="11"/>
      <c r="X64" s="14">
        <f>SUM(CP_Table[[#This Row],[Day1
ST]:[Day7
ST]])</f>
        <v>0</v>
      </c>
      <c r="Y64" s="14">
        <f>(CP_Table[[#This Row],[Rate
ST]]+CP_Table[[#This Row],[Cash Fringe Rate ST]]*CP_Table[[#This Row],[Fringe Rate Percent ]])*CP_Table[[#This Row],[Total ST Hours]]</f>
        <v>0</v>
      </c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4">
        <f>SUM(CP_Table[[#This Row],[Day1
OT]:[Day7
OT]])</f>
        <v>0</v>
      </c>
      <c r="AK64" s="14">
        <f>(CP_Table[[#This Row],[Rate
OT]]+CP_Table[[#This Row],[Cash Fringe Rate OT]])*CP_Table[[#This Row],[Total OT Hours]]</f>
        <v>0</v>
      </c>
      <c r="AL64" s="14">
        <f>CP_Table[[#This Row],[Total ST Pay (Cash)]]+CP_Table[[#This Row],[Total OT Pay
(Cash)]]</f>
        <v>0</v>
      </c>
      <c r="AM64" s="11"/>
      <c r="AN64" s="11"/>
      <c r="AO64" s="14">
        <f>CP_Table[[#This Row],[Gross Wkly Pay (all projects)]]-CP_Table[[#This Row],[Total
Deductions]]</f>
        <v>0</v>
      </c>
    </row>
    <row r="65" spans="1:41" x14ac:dyDescent="0.35">
      <c r="A65" s="61">
        <f t="shared" si="4"/>
        <v>0</v>
      </c>
      <c r="B65" s="62" t="e">
        <f>INDEX(GenDecs[Gen_Dec_No],MATCH(CP_Table[[#This Row],[Contract '#]],GenDecs[Contract],0))</f>
        <v>#N/A</v>
      </c>
      <c r="C65" s="63" t="e">
        <f>INDEX(GenDecs[Gen. Dec. Publication Date],MATCH(CP_Table[[#This Row],[Contract '#]],GenDecs[Contract],0))</f>
        <v>#N/A</v>
      </c>
      <c r="D65" s="62" t="e">
        <f>INDEX(GenDecs[Region],MATCH(CP_Table[[#This Row],[Contract '#]],GenDecs[Contract],0))</f>
        <v>#N/A</v>
      </c>
      <c r="E65" s="38">
        <f t="shared" si="5"/>
        <v>0</v>
      </c>
      <c r="F65" s="61">
        <f t="shared" si="6"/>
        <v>0</v>
      </c>
      <c r="G65" s="64">
        <f t="shared" si="7"/>
        <v>0</v>
      </c>
      <c r="H65" s="39"/>
      <c r="I65" s="40"/>
      <c r="J65" s="39"/>
      <c r="K65" s="38" t="str">
        <f>IFERROR(INDEX(Labor_Class[Description],MATCH(J65,Labor_Class[Code],0)),"")</f>
        <v/>
      </c>
      <c r="L65" s="12"/>
      <c r="M65" s="35"/>
      <c r="N65" s="36"/>
      <c r="O65" s="36"/>
      <c r="P65" s="11"/>
      <c r="Q65" s="11"/>
      <c r="R65" s="11"/>
      <c r="S65" s="11"/>
      <c r="T65" s="11"/>
      <c r="U65" s="11"/>
      <c r="V65" s="11"/>
      <c r="W65" s="11"/>
      <c r="X65" s="14">
        <f>SUM(CP_Table[[#This Row],[Day1
ST]:[Day7
ST]])</f>
        <v>0</v>
      </c>
      <c r="Y65" s="14">
        <f>(CP_Table[[#This Row],[Rate
ST]]+CP_Table[[#This Row],[Cash Fringe Rate ST]]*CP_Table[[#This Row],[Fringe Rate Percent ]])*CP_Table[[#This Row],[Total ST Hours]]</f>
        <v>0</v>
      </c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4">
        <f>SUM(CP_Table[[#This Row],[Day1
OT]:[Day7
OT]])</f>
        <v>0</v>
      </c>
      <c r="AK65" s="14">
        <f>(CP_Table[[#This Row],[Rate
OT]]+CP_Table[[#This Row],[Cash Fringe Rate OT]])*CP_Table[[#This Row],[Total OT Hours]]</f>
        <v>0</v>
      </c>
      <c r="AL65" s="14">
        <f>CP_Table[[#This Row],[Total ST Pay (Cash)]]+CP_Table[[#This Row],[Total OT Pay
(Cash)]]</f>
        <v>0</v>
      </c>
      <c r="AM65" s="11"/>
      <c r="AN65" s="11"/>
      <c r="AO65" s="14">
        <f>CP_Table[[#This Row],[Gross Wkly Pay (all projects)]]-CP_Table[[#This Row],[Total
Deductions]]</f>
        <v>0</v>
      </c>
    </row>
    <row r="66" spans="1:41" x14ac:dyDescent="0.35">
      <c r="A66" s="61">
        <f t="shared" si="4"/>
        <v>0</v>
      </c>
      <c r="B66" s="62" t="e">
        <f>INDEX(GenDecs[Gen_Dec_No],MATCH(CP_Table[[#This Row],[Contract '#]],GenDecs[Contract],0))</f>
        <v>#N/A</v>
      </c>
      <c r="C66" s="63" t="e">
        <f>INDEX(GenDecs[Gen. Dec. Publication Date],MATCH(CP_Table[[#This Row],[Contract '#]],GenDecs[Contract],0))</f>
        <v>#N/A</v>
      </c>
      <c r="D66" s="62" t="e">
        <f>INDEX(GenDecs[Region],MATCH(CP_Table[[#This Row],[Contract '#]],GenDecs[Contract],0))</f>
        <v>#N/A</v>
      </c>
      <c r="E66" s="38">
        <f t="shared" si="5"/>
        <v>0</v>
      </c>
      <c r="F66" s="61">
        <f t="shared" si="6"/>
        <v>0</v>
      </c>
      <c r="G66" s="64">
        <f t="shared" si="7"/>
        <v>0</v>
      </c>
      <c r="H66" s="39"/>
      <c r="I66" s="40"/>
      <c r="J66" s="39"/>
      <c r="K66" s="38" t="str">
        <f>IFERROR(INDEX(Labor_Class[Description],MATCH(J66,Labor_Class[Code],0)),"")</f>
        <v/>
      </c>
      <c r="L66" s="12"/>
      <c r="M66" s="35"/>
      <c r="N66" s="36"/>
      <c r="O66" s="36"/>
      <c r="P66" s="11"/>
      <c r="Q66" s="11"/>
      <c r="R66" s="11"/>
      <c r="S66" s="11"/>
      <c r="T66" s="11"/>
      <c r="U66" s="11"/>
      <c r="V66" s="11"/>
      <c r="W66" s="11"/>
      <c r="X66" s="14">
        <f>SUM(CP_Table[[#This Row],[Day1
ST]:[Day7
ST]])</f>
        <v>0</v>
      </c>
      <c r="Y66" s="14">
        <f>(CP_Table[[#This Row],[Rate
ST]]+CP_Table[[#This Row],[Cash Fringe Rate ST]]*CP_Table[[#This Row],[Fringe Rate Percent ]])*CP_Table[[#This Row],[Total ST Hours]]</f>
        <v>0</v>
      </c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4">
        <f>SUM(CP_Table[[#This Row],[Day1
OT]:[Day7
OT]])</f>
        <v>0</v>
      </c>
      <c r="AK66" s="14">
        <f>(CP_Table[[#This Row],[Rate
OT]]+CP_Table[[#This Row],[Cash Fringe Rate OT]])*CP_Table[[#This Row],[Total OT Hours]]</f>
        <v>0</v>
      </c>
      <c r="AL66" s="14">
        <f>CP_Table[[#This Row],[Total ST Pay (Cash)]]+CP_Table[[#This Row],[Total OT Pay
(Cash)]]</f>
        <v>0</v>
      </c>
      <c r="AM66" s="11"/>
      <c r="AN66" s="11"/>
      <c r="AO66" s="14">
        <f>CP_Table[[#This Row],[Gross Wkly Pay (all projects)]]-CP_Table[[#This Row],[Total
Deductions]]</f>
        <v>0</v>
      </c>
    </row>
    <row r="67" spans="1:41" x14ac:dyDescent="0.35">
      <c r="A67" s="61">
        <f t="shared" si="4"/>
        <v>0</v>
      </c>
      <c r="B67" s="62" t="e">
        <f>INDEX(GenDecs[Gen_Dec_No],MATCH(CP_Table[[#This Row],[Contract '#]],GenDecs[Contract],0))</f>
        <v>#N/A</v>
      </c>
      <c r="C67" s="63" t="e">
        <f>INDEX(GenDecs[Gen. Dec. Publication Date],MATCH(CP_Table[[#This Row],[Contract '#]],GenDecs[Contract],0))</f>
        <v>#N/A</v>
      </c>
      <c r="D67" s="62" t="e">
        <f>INDEX(GenDecs[Region],MATCH(CP_Table[[#This Row],[Contract '#]],GenDecs[Contract],0))</f>
        <v>#N/A</v>
      </c>
      <c r="E67" s="38">
        <f t="shared" si="5"/>
        <v>0</v>
      </c>
      <c r="F67" s="61">
        <f t="shared" si="6"/>
        <v>0</v>
      </c>
      <c r="G67" s="64">
        <f t="shared" si="7"/>
        <v>0</v>
      </c>
      <c r="H67" s="39"/>
      <c r="I67" s="40"/>
      <c r="J67" s="39"/>
      <c r="K67" s="38" t="str">
        <f>IFERROR(INDEX(Labor_Class[Description],MATCH(J67,Labor_Class[Code],0)),"")</f>
        <v/>
      </c>
      <c r="L67" s="12"/>
      <c r="M67" s="35"/>
      <c r="N67" s="36"/>
      <c r="O67" s="36"/>
      <c r="P67" s="11"/>
      <c r="Q67" s="11"/>
      <c r="R67" s="11"/>
      <c r="S67" s="11"/>
      <c r="T67" s="11"/>
      <c r="U67" s="11"/>
      <c r="V67" s="11"/>
      <c r="W67" s="11"/>
      <c r="X67" s="14">
        <f>SUM(CP_Table[[#This Row],[Day1
ST]:[Day7
ST]])</f>
        <v>0</v>
      </c>
      <c r="Y67" s="14">
        <f>(CP_Table[[#This Row],[Rate
ST]]+CP_Table[[#This Row],[Cash Fringe Rate ST]]*CP_Table[[#This Row],[Fringe Rate Percent ]])*CP_Table[[#This Row],[Total ST Hours]]</f>
        <v>0</v>
      </c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4">
        <f>SUM(CP_Table[[#This Row],[Day1
OT]:[Day7
OT]])</f>
        <v>0</v>
      </c>
      <c r="AK67" s="14">
        <f>(CP_Table[[#This Row],[Rate
OT]]+CP_Table[[#This Row],[Cash Fringe Rate OT]])*CP_Table[[#This Row],[Total OT Hours]]</f>
        <v>0</v>
      </c>
      <c r="AL67" s="14">
        <f>CP_Table[[#This Row],[Total ST Pay (Cash)]]+CP_Table[[#This Row],[Total OT Pay
(Cash)]]</f>
        <v>0</v>
      </c>
      <c r="AM67" s="11"/>
      <c r="AN67" s="11"/>
      <c r="AO67" s="14">
        <f>CP_Table[[#This Row],[Gross Wkly Pay (all projects)]]-CP_Table[[#This Row],[Total
Deductions]]</f>
        <v>0</v>
      </c>
    </row>
    <row r="68" spans="1:41" x14ac:dyDescent="0.35">
      <c r="A68" s="61">
        <f t="shared" si="4"/>
        <v>0</v>
      </c>
      <c r="B68" s="62" t="e">
        <f>INDEX(GenDecs[Gen_Dec_No],MATCH(CP_Table[[#This Row],[Contract '#]],GenDecs[Contract],0))</f>
        <v>#N/A</v>
      </c>
      <c r="C68" s="63" t="e">
        <f>INDEX(GenDecs[Gen. Dec. Publication Date],MATCH(CP_Table[[#This Row],[Contract '#]],GenDecs[Contract],0))</f>
        <v>#N/A</v>
      </c>
      <c r="D68" s="62" t="e">
        <f>INDEX(GenDecs[Region],MATCH(CP_Table[[#This Row],[Contract '#]],GenDecs[Contract],0))</f>
        <v>#N/A</v>
      </c>
      <c r="E68" s="38">
        <f t="shared" si="5"/>
        <v>0</v>
      </c>
      <c r="F68" s="61">
        <f t="shared" si="6"/>
        <v>0</v>
      </c>
      <c r="G68" s="64">
        <f t="shared" si="7"/>
        <v>0</v>
      </c>
      <c r="H68" s="39"/>
      <c r="I68" s="40"/>
      <c r="J68" s="39"/>
      <c r="K68" s="38" t="str">
        <f>IFERROR(INDEX(Labor_Class[Description],MATCH(J68,Labor_Class[Code],0)),"")</f>
        <v/>
      </c>
      <c r="L68" s="12"/>
      <c r="M68" s="35"/>
      <c r="N68" s="36"/>
      <c r="O68" s="36"/>
      <c r="P68" s="11"/>
      <c r="Q68" s="11"/>
      <c r="R68" s="11"/>
      <c r="S68" s="11"/>
      <c r="T68" s="11"/>
      <c r="U68" s="11"/>
      <c r="V68" s="11"/>
      <c r="W68" s="11"/>
      <c r="X68" s="14">
        <f>SUM(CP_Table[[#This Row],[Day1
ST]:[Day7
ST]])</f>
        <v>0</v>
      </c>
      <c r="Y68" s="14">
        <f>(CP_Table[[#This Row],[Rate
ST]]+CP_Table[[#This Row],[Cash Fringe Rate ST]]*CP_Table[[#This Row],[Fringe Rate Percent ]])*CP_Table[[#This Row],[Total ST Hours]]</f>
        <v>0</v>
      </c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4">
        <f>SUM(CP_Table[[#This Row],[Day1
OT]:[Day7
OT]])</f>
        <v>0</v>
      </c>
      <c r="AK68" s="14">
        <f>(CP_Table[[#This Row],[Rate
OT]]+CP_Table[[#This Row],[Cash Fringe Rate OT]])*CP_Table[[#This Row],[Total OT Hours]]</f>
        <v>0</v>
      </c>
      <c r="AL68" s="14">
        <f>CP_Table[[#This Row],[Total ST Pay (Cash)]]+CP_Table[[#This Row],[Total OT Pay
(Cash)]]</f>
        <v>0</v>
      </c>
      <c r="AM68" s="11"/>
      <c r="AN68" s="11"/>
      <c r="AO68" s="14">
        <f>CP_Table[[#This Row],[Gross Wkly Pay (all projects)]]-CP_Table[[#This Row],[Total
Deductions]]</f>
        <v>0</v>
      </c>
    </row>
    <row r="69" spans="1:41" x14ac:dyDescent="0.35">
      <c r="A69" s="61">
        <f t="shared" si="4"/>
        <v>0</v>
      </c>
      <c r="B69" s="62" t="e">
        <f>INDEX(GenDecs[Gen_Dec_No],MATCH(CP_Table[[#This Row],[Contract '#]],GenDecs[Contract],0))</f>
        <v>#N/A</v>
      </c>
      <c r="C69" s="63" t="e">
        <f>INDEX(GenDecs[Gen. Dec. Publication Date],MATCH(CP_Table[[#This Row],[Contract '#]],GenDecs[Contract],0))</f>
        <v>#N/A</v>
      </c>
      <c r="D69" s="62" t="e">
        <f>INDEX(GenDecs[Region],MATCH(CP_Table[[#This Row],[Contract '#]],GenDecs[Contract],0))</f>
        <v>#N/A</v>
      </c>
      <c r="E69" s="38">
        <f t="shared" si="5"/>
        <v>0</v>
      </c>
      <c r="F69" s="61">
        <f t="shared" si="6"/>
        <v>0</v>
      </c>
      <c r="G69" s="64">
        <f t="shared" si="7"/>
        <v>0</v>
      </c>
      <c r="H69" s="39"/>
      <c r="I69" s="40"/>
      <c r="J69" s="39"/>
      <c r="K69" s="38" t="str">
        <f>IFERROR(INDEX(Labor_Class[Description],MATCH(J69,Labor_Class[Code],0)),"")</f>
        <v/>
      </c>
      <c r="L69" s="12"/>
      <c r="M69" s="35"/>
      <c r="N69" s="36"/>
      <c r="O69" s="36"/>
      <c r="P69" s="11"/>
      <c r="Q69" s="11"/>
      <c r="R69" s="11"/>
      <c r="S69" s="11"/>
      <c r="T69" s="11"/>
      <c r="U69" s="11"/>
      <c r="V69" s="11"/>
      <c r="W69" s="11"/>
      <c r="X69" s="14">
        <f>SUM(CP_Table[[#This Row],[Day1
ST]:[Day7
ST]])</f>
        <v>0</v>
      </c>
      <c r="Y69" s="14">
        <f>(CP_Table[[#This Row],[Rate
ST]]+CP_Table[[#This Row],[Cash Fringe Rate ST]]*CP_Table[[#This Row],[Fringe Rate Percent ]])*CP_Table[[#This Row],[Total ST Hours]]</f>
        <v>0</v>
      </c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4">
        <f>SUM(CP_Table[[#This Row],[Day1
OT]:[Day7
OT]])</f>
        <v>0</v>
      </c>
      <c r="AK69" s="14">
        <f>(CP_Table[[#This Row],[Rate
OT]]+CP_Table[[#This Row],[Cash Fringe Rate OT]])*CP_Table[[#This Row],[Total OT Hours]]</f>
        <v>0</v>
      </c>
      <c r="AL69" s="14">
        <f>CP_Table[[#This Row],[Total ST Pay (Cash)]]+CP_Table[[#This Row],[Total OT Pay
(Cash)]]</f>
        <v>0</v>
      </c>
      <c r="AM69" s="11"/>
      <c r="AN69" s="11"/>
      <c r="AO69" s="14">
        <f>CP_Table[[#This Row],[Gross Wkly Pay (all projects)]]-CP_Table[[#This Row],[Total
Deductions]]</f>
        <v>0</v>
      </c>
    </row>
    <row r="70" spans="1:41" x14ac:dyDescent="0.35">
      <c r="A70" s="61">
        <f t="shared" si="4"/>
        <v>0</v>
      </c>
      <c r="B70" s="62" t="e">
        <f>INDEX(GenDecs[Gen_Dec_No],MATCH(CP_Table[[#This Row],[Contract '#]],GenDecs[Contract],0))</f>
        <v>#N/A</v>
      </c>
      <c r="C70" s="63" t="e">
        <f>INDEX(GenDecs[Gen. Dec. Publication Date],MATCH(CP_Table[[#This Row],[Contract '#]],GenDecs[Contract],0))</f>
        <v>#N/A</v>
      </c>
      <c r="D70" s="62" t="e">
        <f>INDEX(GenDecs[Region],MATCH(CP_Table[[#This Row],[Contract '#]],GenDecs[Contract],0))</f>
        <v>#N/A</v>
      </c>
      <c r="E70" s="38">
        <f t="shared" si="5"/>
        <v>0</v>
      </c>
      <c r="F70" s="61">
        <f t="shared" si="6"/>
        <v>0</v>
      </c>
      <c r="G70" s="64">
        <f t="shared" si="7"/>
        <v>0</v>
      </c>
      <c r="H70" s="39"/>
      <c r="I70" s="40"/>
      <c r="J70" s="39"/>
      <c r="K70" s="38" t="str">
        <f>IFERROR(INDEX(Labor_Class[Description],MATCH(J70,Labor_Class[Code],0)),"")</f>
        <v/>
      </c>
      <c r="L70" s="12"/>
      <c r="M70" s="35"/>
      <c r="N70" s="36"/>
      <c r="O70" s="36"/>
      <c r="P70" s="11"/>
      <c r="Q70" s="11"/>
      <c r="R70" s="11"/>
      <c r="S70" s="11"/>
      <c r="T70" s="11"/>
      <c r="U70" s="11"/>
      <c r="V70" s="11"/>
      <c r="W70" s="11"/>
      <c r="X70" s="14">
        <f>SUM(CP_Table[[#This Row],[Day1
ST]:[Day7
ST]])</f>
        <v>0</v>
      </c>
      <c r="Y70" s="14">
        <f>(CP_Table[[#This Row],[Rate
ST]]+CP_Table[[#This Row],[Cash Fringe Rate ST]]*CP_Table[[#This Row],[Fringe Rate Percent ]])*CP_Table[[#This Row],[Total ST Hours]]</f>
        <v>0</v>
      </c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4">
        <f>SUM(CP_Table[[#This Row],[Day1
OT]:[Day7
OT]])</f>
        <v>0</v>
      </c>
      <c r="AK70" s="14">
        <f>(CP_Table[[#This Row],[Rate
OT]]+CP_Table[[#This Row],[Cash Fringe Rate OT]])*CP_Table[[#This Row],[Total OT Hours]]</f>
        <v>0</v>
      </c>
      <c r="AL70" s="14">
        <f>CP_Table[[#This Row],[Total ST Pay (Cash)]]+CP_Table[[#This Row],[Total OT Pay
(Cash)]]</f>
        <v>0</v>
      </c>
      <c r="AM70" s="11"/>
      <c r="AN70" s="11"/>
      <c r="AO70" s="14">
        <f>CP_Table[[#This Row],[Gross Wkly Pay (all projects)]]-CP_Table[[#This Row],[Total
Deductions]]</f>
        <v>0</v>
      </c>
    </row>
    <row r="71" spans="1:41" x14ac:dyDescent="0.35">
      <c r="A71" s="61">
        <f t="shared" si="4"/>
        <v>0</v>
      </c>
      <c r="B71" s="62" t="e">
        <f>INDEX(GenDecs[Gen_Dec_No],MATCH(CP_Table[[#This Row],[Contract '#]],GenDecs[Contract],0))</f>
        <v>#N/A</v>
      </c>
      <c r="C71" s="63" t="e">
        <f>INDEX(GenDecs[Gen. Dec. Publication Date],MATCH(CP_Table[[#This Row],[Contract '#]],GenDecs[Contract],0))</f>
        <v>#N/A</v>
      </c>
      <c r="D71" s="62" t="e">
        <f>INDEX(GenDecs[Region],MATCH(CP_Table[[#This Row],[Contract '#]],GenDecs[Contract],0))</f>
        <v>#N/A</v>
      </c>
      <c r="E71" s="38">
        <f t="shared" si="5"/>
        <v>0</v>
      </c>
      <c r="F71" s="61">
        <f t="shared" si="6"/>
        <v>0</v>
      </c>
      <c r="G71" s="64">
        <f t="shared" si="7"/>
        <v>0</v>
      </c>
      <c r="H71" s="39"/>
      <c r="I71" s="40"/>
      <c r="J71" s="39"/>
      <c r="K71" s="38" t="str">
        <f>IFERROR(INDEX(Labor_Class[Description],MATCH(J71,Labor_Class[Code],0)),"")</f>
        <v/>
      </c>
      <c r="L71" s="12"/>
      <c r="M71" s="35"/>
      <c r="N71" s="36"/>
      <c r="O71" s="36"/>
      <c r="P71" s="11"/>
      <c r="Q71" s="11"/>
      <c r="R71" s="11"/>
      <c r="S71" s="11"/>
      <c r="T71" s="11"/>
      <c r="U71" s="11"/>
      <c r="V71" s="11"/>
      <c r="W71" s="11"/>
      <c r="X71" s="14">
        <f>SUM(CP_Table[[#This Row],[Day1
ST]:[Day7
ST]])</f>
        <v>0</v>
      </c>
      <c r="Y71" s="14">
        <f>(CP_Table[[#This Row],[Rate
ST]]+CP_Table[[#This Row],[Cash Fringe Rate ST]]*CP_Table[[#This Row],[Fringe Rate Percent ]])*CP_Table[[#This Row],[Total ST Hours]]</f>
        <v>0</v>
      </c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4">
        <f>SUM(CP_Table[[#This Row],[Day1
OT]:[Day7
OT]])</f>
        <v>0</v>
      </c>
      <c r="AK71" s="14">
        <f>(CP_Table[[#This Row],[Rate
OT]]+CP_Table[[#This Row],[Cash Fringe Rate OT]])*CP_Table[[#This Row],[Total OT Hours]]</f>
        <v>0</v>
      </c>
      <c r="AL71" s="14">
        <f>CP_Table[[#This Row],[Total ST Pay (Cash)]]+CP_Table[[#This Row],[Total OT Pay
(Cash)]]</f>
        <v>0</v>
      </c>
      <c r="AM71" s="11"/>
      <c r="AN71" s="11"/>
      <c r="AO71" s="14">
        <f>CP_Table[[#This Row],[Gross Wkly Pay (all projects)]]-CP_Table[[#This Row],[Total
Deductions]]</f>
        <v>0</v>
      </c>
    </row>
    <row r="72" spans="1:41" x14ac:dyDescent="0.35">
      <c r="A72" s="61">
        <f t="shared" si="4"/>
        <v>0</v>
      </c>
      <c r="B72" s="62" t="e">
        <f>INDEX(GenDecs[Gen_Dec_No],MATCH(CP_Table[[#This Row],[Contract '#]],GenDecs[Contract],0))</f>
        <v>#N/A</v>
      </c>
      <c r="C72" s="63" t="e">
        <f>INDEX(GenDecs[Gen. Dec. Publication Date],MATCH(CP_Table[[#This Row],[Contract '#]],GenDecs[Contract],0))</f>
        <v>#N/A</v>
      </c>
      <c r="D72" s="62" t="e">
        <f>INDEX(GenDecs[Region],MATCH(CP_Table[[#This Row],[Contract '#]],GenDecs[Contract],0))</f>
        <v>#N/A</v>
      </c>
      <c r="E72" s="38">
        <f t="shared" si="5"/>
        <v>0</v>
      </c>
      <c r="F72" s="61">
        <f t="shared" si="6"/>
        <v>0</v>
      </c>
      <c r="G72" s="64">
        <f t="shared" si="7"/>
        <v>0</v>
      </c>
      <c r="H72" s="39"/>
      <c r="I72" s="40"/>
      <c r="J72" s="39"/>
      <c r="K72" s="38" t="str">
        <f>IFERROR(INDEX(Labor_Class[Description],MATCH(J72,Labor_Class[Code],0)),"")</f>
        <v/>
      </c>
      <c r="L72" s="12"/>
      <c r="M72" s="35"/>
      <c r="N72" s="36"/>
      <c r="O72" s="36"/>
      <c r="P72" s="11"/>
      <c r="Q72" s="11"/>
      <c r="R72" s="11"/>
      <c r="S72" s="11"/>
      <c r="T72" s="11"/>
      <c r="U72" s="11"/>
      <c r="V72" s="11"/>
      <c r="W72" s="11"/>
      <c r="X72" s="14">
        <f>SUM(CP_Table[[#This Row],[Day1
ST]:[Day7
ST]])</f>
        <v>0</v>
      </c>
      <c r="Y72" s="14">
        <f>(CP_Table[[#This Row],[Rate
ST]]+CP_Table[[#This Row],[Cash Fringe Rate ST]]*CP_Table[[#This Row],[Fringe Rate Percent ]])*CP_Table[[#This Row],[Total ST Hours]]</f>
        <v>0</v>
      </c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4">
        <f>SUM(CP_Table[[#This Row],[Day1
OT]:[Day7
OT]])</f>
        <v>0</v>
      </c>
      <c r="AK72" s="14">
        <f>(CP_Table[[#This Row],[Rate
OT]]+CP_Table[[#This Row],[Cash Fringe Rate OT]])*CP_Table[[#This Row],[Total OT Hours]]</f>
        <v>0</v>
      </c>
      <c r="AL72" s="14">
        <f>CP_Table[[#This Row],[Total ST Pay (Cash)]]+CP_Table[[#This Row],[Total OT Pay
(Cash)]]</f>
        <v>0</v>
      </c>
      <c r="AM72" s="11"/>
      <c r="AN72" s="11"/>
      <c r="AO72" s="14">
        <f>CP_Table[[#This Row],[Gross Wkly Pay (all projects)]]-CP_Table[[#This Row],[Total
Deductions]]</f>
        <v>0</v>
      </c>
    </row>
    <row r="73" spans="1:41" x14ac:dyDescent="0.35">
      <c r="A73" s="61">
        <f t="shared" si="4"/>
        <v>0</v>
      </c>
      <c r="B73" s="62" t="e">
        <f>INDEX(GenDecs[Gen_Dec_No],MATCH(CP_Table[[#This Row],[Contract '#]],GenDecs[Contract],0))</f>
        <v>#N/A</v>
      </c>
      <c r="C73" s="63" t="e">
        <f>INDEX(GenDecs[Gen. Dec. Publication Date],MATCH(CP_Table[[#This Row],[Contract '#]],GenDecs[Contract],0))</f>
        <v>#N/A</v>
      </c>
      <c r="D73" s="62" t="e">
        <f>INDEX(GenDecs[Region],MATCH(CP_Table[[#This Row],[Contract '#]],GenDecs[Contract],0))</f>
        <v>#N/A</v>
      </c>
      <c r="E73" s="38">
        <f t="shared" si="5"/>
        <v>0</v>
      </c>
      <c r="F73" s="61">
        <f t="shared" si="6"/>
        <v>0</v>
      </c>
      <c r="G73" s="64">
        <f t="shared" si="7"/>
        <v>0</v>
      </c>
      <c r="H73" s="39"/>
      <c r="I73" s="40"/>
      <c r="J73" s="39"/>
      <c r="K73" s="38" t="str">
        <f>IFERROR(INDEX(Labor_Class[Description],MATCH(J73,Labor_Class[Code],0)),"")</f>
        <v/>
      </c>
      <c r="L73" s="12"/>
      <c r="M73" s="35"/>
      <c r="N73" s="36"/>
      <c r="O73" s="36"/>
      <c r="P73" s="11"/>
      <c r="Q73" s="11"/>
      <c r="R73" s="11"/>
      <c r="S73" s="11"/>
      <c r="T73" s="11"/>
      <c r="U73" s="11"/>
      <c r="V73" s="11"/>
      <c r="W73" s="11"/>
      <c r="X73" s="14">
        <f>SUM(CP_Table[[#This Row],[Day1
ST]:[Day7
ST]])</f>
        <v>0</v>
      </c>
      <c r="Y73" s="14">
        <f>(CP_Table[[#This Row],[Rate
ST]]+CP_Table[[#This Row],[Cash Fringe Rate ST]]*CP_Table[[#This Row],[Fringe Rate Percent ]])*CP_Table[[#This Row],[Total ST Hours]]</f>
        <v>0</v>
      </c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4">
        <f>SUM(CP_Table[[#This Row],[Day1
OT]:[Day7
OT]])</f>
        <v>0</v>
      </c>
      <c r="AK73" s="14">
        <f>(CP_Table[[#This Row],[Rate
OT]]+CP_Table[[#This Row],[Cash Fringe Rate OT]])*CP_Table[[#This Row],[Total OT Hours]]</f>
        <v>0</v>
      </c>
      <c r="AL73" s="14">
        <f>CP_Table[[#This Row],[Total ST Pay (Cash)]]+CP_Table[[#This Row],[Total OT Pay
(Cash)]]</f>
        <v>0</v>
      </c>
      <c r="AM73" s="11"/>
      <c r="AN73" s="11"/>
      <c r="AO73" s="14">
        <f>CP_Table[[#This Row],[Gross Wkly Pay (all projects)]]-CP_Table[[#This Row],[Total
Deductions]]</f>
        <v>0</v>
      </c>
    </row>
    <row r="74" spans="1:41" x14ac:dyDescent="0.35">
      <c r="A74" s="61">
        <f t="shared" si="4"/>
        <v>0</v>
      </c>
      <c r="B74" s="62" t="e">
        <f>INDEX(GenDecs[Gen_Dec_No],MATCH(CP_Table[[#This Row],[Contract '#]],GenDecs[Contract],0))</f>
        <v>#N/A</v>
      </c>
      <c r="C74" s="63" t="e">
        <f>INDEX(GenDecs[Gen. Dec. Publication Date],MATCH(CP_Table[[#This Row],[Contract '#]],GenDecs[Contract],0))</f>
        <v>#N/A</v>
      </c>
      <c r="D74" s="62" t="e">
        <f>INDEX(GenDecs[Region],MATCH(CP_Table[[#This Row],[Contract '#]],GenDecs[Contract],0))</f>
        <v>#N/A</v>
      </c>
      <c r="E74" s="38">
        <f t="shared" si="5"/>
        <v>0</v>
      </c>
      <c r="F74" s="61">
        <f t="shared" si="6"/>
        <v>0</v>
      </c>
      <c r="G74" s="64">
        <f t="shared" si="7"/>
        <v>0</v>
      </c>
      <c r="H74" s="39"/>
      <c r="I74" s="40"/>
      <c r="J74" s="39"/>
      <c r="K74" s="38" t="str">
        <f>IFERROR(INDEX(Labor_Class[Description],MATCH(J74,Labor_Class[Code],0)),"")</f>
        <v/>
      </c>
      <c r="L74" s="12"/>
      <c r="M74" s="35"/>
      <c r="N74" s="36"/>
      <c r="O74" s="36"/>
      <c r="P74" s="11"/>
      <c r="Q74" s="11"/>
      <c r="R74" s="11"/>
      <c r="S74" s="11"/>
      <c r="T74" s="11"/>
      <c r="U74" s="11"/>
      <c r="V74" s="11"/>
      <c r="W74" s="11"/>
      <c r="X74" s="14">
        <f>SUM(CP_Table[[#This Row],[Day1
ST]:[Day7
ST]])</f>
        <v>0</v>
      </c>
      <c r="Y74" s="14">
        <f>(CP_Table[[#This Row],[Rate
ST]]+CP_Table[[#This Row],[Cash Fringe Rate ST]]*CP_Table[[#This Row],[Fringe Rate Percent ]])*CP_Table[[#This Row],[Total ST Hours]]</f>
        <v>0</v>
      </c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4">
        <f>SUM(CP_Table[[#This Row],[Day1
OT]:[Day7
OT]])</f>
        <v>0</v>
      </c>
      <c r="AK74" s="14">
        <f>(CP_Table[[#This Row],[Rate
OT]]+CP_Table[[#This Row],[Cash Fringe Rate OT]])*CP_Table[[#This Row],[Total OT Hours]]</f>
        <v>0</v>
      </c>
      <c r="AL74" s="14">
        <f>CP_Table[[#This Row],[Total ST Pay (Cash)]]+CP_Table[[#This Row],[Total OT Pay
(Cash)]]</f>
        <v>0</v>
      </c>
      <c r="AM74" s="11"/>
      <c r="AN74" s="11"/>
      <c r="AO74" s="14">
        <f>CP_Table[[#This Row],[Gross Wkly Pay (all projects)]]-CP_Table[[#This Row],[Total
Deductions]]</f>
        <v>0</v>
      </c>
    </row>
    <row r="75" spans="1:41" x14ac:dyDescent="0.35">
      <c r="A75" s="61">
        <f t="shared" si="4"/>
        <v>0</v>
      </c>
      <c r="B75" s="62" t="e">
        <f>INDEX(GenDecs[Gen_Dec_No],MATCH(CP_Table[[#This Row],[Contract '#]],GenDecs[Contract],0))</f>
        <v>#N/A</v>
      </c>
      <c r="C75" s="63" t="e">
        <f>INDEX(GenDecs[Gen. Dec. Publication Date],MATCH(CP_Table[[#This Row],[Contract '#]],GenDecs[Contract],0))</f>
        <v>#N/A</v>
      </c>
      <c r="D75" s="62" t="e">
        <f>INDEX(GenDecs[Region],MATCH(CP_Table[[#This Row],[Contract '#]],GenDecs[Contract],0))</f>
        <v>#N/A</v>
      </c>
      <c r="E75" s="38">
        <f t="shared" si="5"/>
        <v>0</v>
      </c>
      <c r="F75" s="61">
        <f t="shared" si="6"/>
        <v>0</v>
      </c>
      <c r="G75" s="64">
        <f t="shared" si="7"/>
        <v>0</v>
      </c>
      <c r="H75" s="39"/>
      <c r="I75" s="40"/>
      <c r="J75" s="39"/>
      <c r="K75" s="38" t="str">
        <f>IFERROR(INDEX(Labor_Class[Description],MATCH(J75,Labor_Class[Code],0)),"")</f>
        <v/>
      </c>
      <c r="L75" s="12"/>
      <c r="M75" s="35"/>
      <c r="N75" s="36"/>
      <c r="O75" s="36"/>
      <c r="P75" s="11"/>
      <c r="Q75" s="11"/>
      <c r="R75" s="11"/>
      <c r="S75" s="11"/>
      <c r="T75" s="11"/>
      <c r="U75" s="11"/>
      <c r="V75" s="11"/>
      <c r="W75" s="11"/>
      <c r="X75" s="14">
        <f>SUM(CP_Table[[#This Row],[Day1
ST]:[Day7
ST]])</f>
        <v>0</v>
      </c>
      <c r="Y75" s="14">
        <f>(CP_Table[[#This Row],[Rate
ST]]+CP_Table[[#This Row],[Cash Fringe Rate ST]]*CP_Table[[#This Row],[Fringe Rate Percent ]])*CP_Table[[#This Row],[Total ST Hours]]</f>
        <v>0</v>
      </c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4">
        <f>SUM(CP_Table[[#This Row],[Day1
OT]:[Day7
OT]])</f>
        <v>0</v>
      </c>
      <c r="AK75" s="14">
        <f>(CP_Table[[#This Row],[Rate
OT]]+CP_Table[[#This Row],[Cash Fringe Rate OT]])*CP_Table[[#This Row],[Total OT Hours]]</f>
        <v>0</v>
      </c>
      <c r="AL75" s="14">
        <f>CP_Table[[#This Row],[Total ST Pay (Cash)]]+CP_Table[[#This Row],[Total OT Pay
(Cash)]]</f>
        <v>0</v>
      </c>
      <c r="AM75" s="11"/>
      <c r="AN75" s="11"/>
      <c r="AO75" s="14">
        <f>CP_Table[[#This Row],[Gross Wkly Pay (all projects)]]-CP_Table[[#This Row],[Total
Deductions]]</f>
        <v>0</v>
      </c>
    </row>
    <row r="76" spans="1:41" x14ac:dyDescent="0.35">
      <c r="A76" s="61">
        <f t="shared" si="4"/>
        <v>0</v>
      </c>
      <c r="B76" s="62" t="e">
        <f>INDEX(GenDecs[Gen_Dec_No],MATCH(CP_Table[[#This Row],[Contract '#]],GenDecs[Contract],0))</f>
        <v>#N/A</v>
      </c>
      <c r="C76" s="63" t="e">
        <f>INDEX(GenDecs[Gen. Dec. Publication Date],MATCH(CP_Table[[#This Row],[Contract '#]],GenDecs[Contract],0))</f>
        <v>#N/A</v>
      </c>
      <c r="D76" s="62" t="e">
        <f>INDEX(GenDecs[Region],MATCH(CP_Table[[#This Row],[Contract '#]],GenDecs[Contract],0))</f>
        <v>#N/A</v>
      </c>
      <c r="E76" s="38">
        <f t="shared" si="5"/>
        <v>0</v>
      </c>
      <c r="F76" s="61">
        <f t="shared" si="6"/>
        <v>0</v>
      </c>
      <c r="G76" s="64">
        <f t="shared" si="7"/>
        <v>0</v>
      </c>
      <c r="H76" s="39"/>
      <c r="I76" s="40"/>
      <c r="J76" s="39"/>
      <c r="K76" s="38" t="str">
        <f>IFERROR(INDEX(Labor_Class[Description],MATCH(J76,Labor_Class[Code],0)),"")</f>
        <v/>
      </c>
      <c r="L76" s="12"/>
      <c r="M76" s="35"/>
      <c r="N76" s="36"/>
      <c r="O76" s="36"/>
      <c r="P76" s="11"/>
      <c r="Q76" s="11"/>
      <c r="R76" s="11"/>
      <c r="S76" s="11"/>
      <c r="T76" s="11"/>
      <c r="U76" s="11"/>
      <c r="V76" s="11"/>
      <c r="W76" s="11"/>
      <c r="X76" s="14">
        <f>SUM(CP_Table[[#This Row],[Day1
ST]:[Day7
ST]])</f>
        <v>0</v>
      </c>
      <c r="Y76" s="14">
        <f>(CP_Table[[#This Row],[Rate
ST]]+CP_Table[[#This Row],[Cash Fringe Rate ST]]*CP_Table[[#This Row],[Fringe Rate Percent ]])*CP_Table[[#This Row],[Total ST Hours]]</f>
        <v>0</v>
      </c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4">
        <f>SUM(CP_Table[[#This Row],[Day1
OT]:[Day7
OT]])</f>
        <v>0</v>
      </c>
      <c r="AK76" s="14">
        <f>(CP_Table[[#This Row],[Rate
OT]]+CP_Table[[#This Row],[Cash Fringe Rate OT]])*CP_Table[[#This Row],[Total OT Hours]]</f>
        <v>0</v>
      </c>
      <c r="AL76" s="14">
        <f>CP_Table[[#This Row],[Total ST Pay (Cash)]]+CP_Table[[#This Row],[Total OT Pay
(Cash)]]</f>
        <v>0</v>
      </c>
      <c r="AM76" s="11"/>
      <c r="AN76" s="11"/>
      <c r="AO76" s="14">
        <f>CP_Table[[#This Row],[Gross Wkly Pay (all projects)]]-CP_Table[[#This Row],[Total
Deductions]]</f>
        <v>0</v>
      </c>
    </row>
    <row r="77" spans="1:41" x14ac:dyDescent="0.35">
      <c r="A77" s="61">
        <f t="shared" si="4"/>
        <v>0</v>
      </c>
      <c r="B77" s="62" t="e">
        <f>INDEX(GenDecs[Gen_Dec_No],MATCH(CP_Table[[#This Row],[Contract '#]],GenDecs[Contract],0))</f>
        <v>#N/A</v>
      </c>
      <c r="C77" s="63" t="e">
        <f>INDEX(GenDecs[Gen. Dec. Publication Date],MATCH(CP_Table[[#This Row],[Contract '#]],GenDecs[Contract],0))</f>
        <v>#N/A</v>
      </c>
      <c r="D77" s="62" t="e">
        <f>INDEX(GenDecs[Region],MATCH(CP_Table[[#This Row],[Contract '#]],GenDecs[Contract],0))</f>
        <v>#N/A</v>
      </c>
      <c r="E77" s="38">
        <f t="shared" si="5"/>
        <v>0</v>
      </c>
      <c r="F77" s="61">
        <f t="shared" si="6"/>
        <v>0</v>
      </c>
      <c r="G77" s="64">
        <f t="shared" si="7"/>
        <v>0</v>
      </c>
      <c r="H77" s="39"/>
      <c r="I77" s="40"/>
      <c r="J77" s="39"/>
      <c r="K77" s="38" t="str">
        <f>IFERROR(INDEX(Labor_Class[Description],MATCH(J77,Labor_Class[Code],0)),"")</f>
        <v/>
      </c>
      <c r="L77" s="12"/>
      <c r="M77" s="35"/>
      <c r="N77" s="36"/>
      <c r="O77" s="36"/>
      <c r="P77" s="11"/>
      <c r="Q77" s="11"/>
      <c r="R77" s="11"/>
      <c r="S77" s="11"/>
      <c r="T77" s="11"/>
      <c r="U77" s="11"/>
      <c r="V77" s="11"/>
      <c r="W77" s="11"/>
      <c r="X77" s="14">
        <f>SUM(CP_Table[[#This Row],[Day1
ST]:[Day7
ST]])</f>
        <v>0</v>
      </c>
      <c r="Y77" s="14">
        <f>(CP_Table[[#This Row],[Rate
ST]]+CP_Table[[#This Row],[Cash Fringe Rate ST]]*CP_Table[[#This Row],[Fringe Rate Percent ]])*CP_Table[[#This Row],[Total ST Hours]]</f>
        <v>0</v>
      </c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4">
        <f>SUM(CP_Table[[#This Row],[Day1
OT]:[Day7
OT]])</f>
        <v>0</v>
      </c>
      <c r="AK77" s="14">
        <f>(CP_Table[[#This Row],[Rate
OT]]+CP_Table[[#This Row],[Cash Fringe Rate OT]])*CP_Table[[#This Row],[Total OT Hours]]</f>
        <v>0</v>
      </c>
      <c r="AL77" s="14">
        <f>CP_Table[[#This Row],[Total ST Pay (Cash)]]+CP_Table[[#This Row],[Total OT Pay
(Cash)]]</f>
        <v>0</v>
      </c>
      <c r="AM77" s="11"/>
      <c r="AN77" s="11"/>
      <c r="AO77" s="14">
        <f>CP_Table[[#This Row],[Gross Wkly Pay (all projects)]]-CP_Table[[#This Row],[Total
Deductions]]</f>
        <v>0</v>
      </c>
    </row>
    <row r="78" spans="1:41" x14ac:dyDescent="0.35">
      <c r="A78" s="61">
        <f t="shared" si="4"/>
        <v>0</v>
      </c>
      <c r="B78" s="62" t="e">
        <f>INDEX(GenDecs[Gen_Dec_No],MATCH(CP_Table[[#This Row],[Contract '#]],GenDecs[Contract],0))</f>
        <v>#N/A</v>
      </c>
      <c r="C78" s="63" t="e">
        <f>INDEX(GenDecs[Gen. Dec. Publication Date],MATCH(CP_Table[[#This Row],[Contract '#]],GenDecs[Contract],0))</f>
        <v>#N/A</v>
      </c>
      <c r="D78" s="62" t="e">
        <f>INDEX(GenDecs[Region],MATCH(CP_Table[[#This Row],[Contract '#]],GenDecs[Contract],0))</f>
        <v>#N/A</v>
      </c>
      <c r="E78" s="38">
        <f t="shared" si="5"/>
        <v>0</v>
      </c>
      <c r="F78" s="61">
        <f t="shared" si="6"/>
        <v>0</v>
      </c>
      <c r="G78" s="64">
        <f t="shared" si="7"/>
        <v>0</v>
      </c>
      <c r="H78" s="39"/>
      <c r="I78" s="40"/>
      <c r="J78" s="39"/>
      <c r="K78" s="38" t="str">
        <f>IFERROR(INDEX(Labor_Class[Description],MATCH(J78,Labor_Class[Code],0)),"")</f>
        <v/>
      </c>
      <c r="L78" s="12"/>
      <c r="M78" s="35"/>
      <c r="N78" s="36"/>
      <c r="O78" s="36"/>
      <c r="P78" s="11"/>
      <c r="Q78" s="11"/>
      <c r="R78" s="11"/>
      <c r="S78" s="11"/>
      <c r="T78" s="11"/>
      <c r="U78" s="11"/>
      <c r="V78" s="11"/>
      <c r="W78" s="11"/>
      <c r="X78" s="14">
        <f>SUM(CP_Table[[#This Row],[Day1
ST]:[Day7
ST]])</f>
        <v>0</v>
      </c>
      <c r="Y78" s="14">
        <f>(CP_Table[[#This Row],[Rate
ST]]+CP_Table[[#This Row],[Cash Fringe Rate ST]]*CP_Table[[#This Row],[Fringe Rate Percent ]])*CP_Table[[#This Row],[Total ST Hours]]</f>
        <v>0</v>
      </c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4">
        <f>SUM(CP_Table[[#This Row],[Day1
OT]:[Day7
OT]])</f>
        <v>0</v>
      </c>
      <c r="AK78" s="14">
        <f>(CP_Table[[#This Row],[Rate
OT]]+CP_Table[[#This Row],[Cash Fringe Rate OT]])*CP_Table[[#This Row],[Total OT Hours]]</f>
        <v>0</v>
      </c>
      <c r="AL78" s="14">
        <f>CP_Table[[#This Row],[Total ST Pay (Cash)]]+CP_Table[[#This Row],[Total OT Pay
(Cash)]]</f>
        <v>0</v>
      </c>
      <c r="AM78" s="11"/>
      <c r="AN78" s="11"/>
      <c r="AO78" s="14">
        <f>CP_Table[[#This Row],[Gross Wkly Pay (all projects)]]-CP_Table[[#This Row],[Total
Deductions]]</f>
        <v>0</v>
      </c>
    </row>
    <row r="79" spans="1:41" x14ac:dyDescent="0.35">
      <c r="A79" s="61">
        <f t="shared" si="4"/>
        <v>0</v>
      </c>
      <c r="B79" s="62" t="e">
        <f>INDEX(GenDecs[Gen_Dec_No],MATCH(CP_Table[[#This Row],[Contract '#]],GenDecs[Contract],0))</f>
        <v>#N/A</v>
      </c>
      <c r="C79" s="63" t="e">
        <f>INDEX(GenDecs[Gen. Dec. Publication Date],MATCH(CP_Table[[#This Row],[Contract '#]],GenDecs[Contract],0))</f>
        <v>#N/A</v>
      </c>
      <c r="D79" s="62" t="e">
        <f>INDEX(GenDecs[Region],MATCH(CP_Table[[#This Row],[Contract '#]],GenDecs[Contract],0))</f>
        <v>#N/A</v>
      </c>
      <c r="E79" s="38">
        <f t="shared" si="5"/>
        <v>0</v>
      </c>
      <c r="F79" s="61">
        <f t="shared" si="6"/>
        <v>0</v>
      </c>
      <c r="G79" s="64">
        <f t="shared" si="7"/>
        <v>0</v>
      </c>
      <c r="H79" s="39"/>
      <c r="I79" s="40"/>
      <c r="J79" s="39"/>
      <c r="K79" s="38" t="str">
        <f>IFERROR(INDEX(Labor_Class[Description],MATCH(J79,Labor_Class[Code],0)),"")</f>
        <v/>
      </c>
      <c r="L79" s="12"/>
      <c r="M79" s="35"/>
      <c r="N79" s="36"/>
      <c r="O79" s="36"/>
      <c r="P79" s="11"/>
      <c r="Q79" s="11"/>
      <c r="R79" s="11"/>
      <c r="S79" s="11"/>
      <c r="T79" s="11"/>
      <c r="U79" s="11"/>
      <c r="V79" s="11"/>
      <c r="W79" s="11"/>
      <c r="X79" s="14">
        <f>SUM(CP_Table[[#This Row],[Day1
ST]:[Day7
ST]])</f>
        <v>0</v>
      </c>
      <c r="Y79" s="14">
        <f>(CP_Table[[#This Row],[Rate
ST]]+CP_Table[[#This Row],[Cash Fringe Rate ST]]*CP_Table[[#This Row],[Fringe Rate Percent ]])*CP_Table[[#This Row],[Total ST Hours]]</f>
        <v>0</v>
      </c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4">
        <f>SUM(CP_Table[[#This Row],[Day1
OT]:[Day7
OT]])</f>
        <v>0</v>
      </c>
      <c r="AK79" s="14">
        <f>(CP_Table[[#This Row],[Rate
OT]]+CP_Table[[#This Row],[Cash Fringe Rate OT]])*CP_Table[[#This Row],[Total OT Hours]]</f>
        <v>0</v>
      </c>
      <c r="AL79" s="14">
        <f>CP_Table[[#This Row],[Total ST Pay (Cash)]]+CP_Table[[#This Row],[Total OT Pay
(Cash)]]</f>
        <v>0</v>
      </c>
      <c r="AM79" s="11"/>
      <c r="AN79" s="11"/>
      <c r="AO79" s="14">
        <f>CP_Table[[#This Row],[Gross Wkly Pay (all projects)]]-CP_Table[[#This Row],[Total
Deductions]]</f>
        <v>0</v>
      </c>
    </row>
    <row r="80" spans="1:41" x14ac:dyDescent="0.35">
      <c r="A80" s="61">
        <f t="shared" si="4"/>
        <v>0</v>
      </c>
      <c r="B80" s="62" t="e">
        <f>INDEX(GenDecs[Gen_Dec_No],MATCH(CP_Table[[#This Row],[Contract '#]],GenDecs[Contract],0))</f>
        <v>#N/A</v>
      </c>
      <c r="C80" s="63" t="e">
        <f>INDEX(GenDecs[Gen. Dec. Publication Date],MATCH(CP_Table[[#This Row],[Contract '#]],GenDecs[Contract],0))</f>
        <v>#N/A</v>
      </c>
      <c r="D80" s="62" t="e">
        <f>INDEX(GenDecs[Region],MATCH(CP_Table[[#This Row],[Contract '#]],GenDecs[Contract],0))</f>
        <v>#N/A</v>
      </c>
      <c r="E80" s="38">
        <f t="shared" si="5"/>
        <v>0</v>
      </c>
      <c r="F80" s="61">
        <f t="shared" si="6"/>
        <v>0</v>
      </c>
      <c r="G80" s="64">
        <f t="shared" si="7"/>
        <v>0</v>
      </c>
      <c r="H80" s="39"/>
      <c r="I80" s="40"/>
      <c r="J80" s="39"/>
      <c r="K80" s="38" t="str">
        <f>IFERROR(INDEX(Labor_Class[Description],MATCH(J80,Labor_Class[Code],0)),"")</f>
        <v/>
      </c>
      <c r="L80" s="12"/>
      <c r="M80" s="35"/>
      <c r="N80" s="36"/>
      <c r="O80" s="36"/>
      <c r="P80" s="11"/>
      <c r="Q80" s="11"/>
      <c r="R80" s="11"/>
      <c r="S80" s="11"/>
      <c r="T80" s="11"/>
      <c r="U80" s="11"/>
      <c r="V80" s="11"/>
      <c r="W80" s="11"/>
      <c r="X80" s="14">
        <f>SUM(CP_Table[[#This Row],[Day1
ST]:[Day7
ST]])</f>
        <v>0</v>
      </c>
      <c r="Y80" s="14">
        <f>(CP_Table[[#This Row],[Rate
ST]]+CP_Table[[#This Row],[Cash Fringe Rate ST]]*CP_Table[[#This Row],[Fringe Rate Percent ]])*CP_Table[[#This Row],[Total ST Hours]]</f>
        <v>0</v>
      </c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4">
        <f>SUM(CP_Table[[#This Row],[Day1
OT]:[Day7
OT]])</f>
        <v>0</v>
      </c>
      <c r="AK80" s="14">
        <f>(CP_Table[[#This Row],[Rate
OT]]+CP_Table[[#This Row],[Cash Fringe Rate OT]])*CP_Table[[#This Row],[Total OT Hours]]</f>
        <v>0</v>
      </c>
      <c r="AL80" s="14">
        <f>CP_Table[[#This Row],[Total ST Pay (Cash)]]+CP_Table[[#This Row],[Total OT Pay
(Cash)]]</f>
        <v>0</v>
      </c>
      <c r="AM80" s="11"/>
      <c r="AN80" s="11"/>
      <c r="AO80" s="14">
        <f>CP_Table[[#This Row],[Gross Wkly Pay (all projects)]]-CP_Table[[#This Row],[Total
Deductions]]</f>
        <v>0</v>
      </c>
    </row>
    <row r="81" spans="1:41" x14ac:dyDescent="0.35">
      <c r="A81" s="61">
        <f t="shared" si="4"/>
        <v>0</v>
      </c>
      <c r="B81" s="62" t="e">
        <f>INDEX(GenDecs[Gen_Dec_No],MATCH(CP_Table[[#This Row],[Contract '#]],GenDecs[Contract],0))</f>
        <v>#N/A</v>
      </c>
      <c r="C81" s="63" t="e">
        <f>INDEX(GenDecs[Gen. Dec. Publication Date],MATCH(CP_Table[[#This Row],[Contract '#]],GenDecs[Contract],0))</f>
        <v>#N/A</v>
      </c>
      <c r="D81" s="62" t="e">
        <f>INDEX(GenDecs[Region],MATCH(CP_Table[[#This Row],[Contract '#]],GenDecs[Contract],0))</f>
        <v>#N/A</v>
      </c>
      <c r="E81" s="38">
        <f t="shared" si="5"/>
        <v>0</v>
      </c>
      <c r="F81" s="61">
        <f t="shared" si="6"/>
        <v>0</v>
      </c>
      <c r="G81" s="64">
        <f t="shared" si="7"/>
        <v>0</v>
      </c>
      <c r="H81" s="39"/>
      <c r="I81" s="40"/>
      <c r="J81" s="39"/>
      <c r="K81" s="38" t="str">
        <f>IFERROR(INDEX(Labor_Class[Description],MATCH(J81,Labor_Class[Code],0)),"")</f>
        <v/>
      </c>
      <c r="L81" s="12"/>
      <c r="M81" s="35"/>
      <c r="N81" s="36"/>
      <c r="O81" s="36"/>
      <c r="P81" s="11"/>
      <c r="Q81" s="11"/>
      <c r="R81" s="11"/>
      <c r="S81" s="11"/>
      <c r="T81" s="11"/>
      <c r="U81" s="11"/>
      <c r="V81" s="11"/>
      <c r="W81" s="11"/>
      <c r="X81" s="14">
        <f>SUM(CP_Table[[#This Row],[Day1
ST]:[Day7
ST]])</f>
        <v>0</v>
      </c>
      <c r="Y81" s="14">
        <f>(CP_Table[[#This Row],[Rate
ST]]+CP_Table[[#This Row],[Cash Fringe Rate ST]]*CP_Table[[#This Row],[Fringe Rate Percent ]])*CP_Table[[#This Row],[Total ST Hours]]</f>
        <v>0</v>
      </c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4">
        <f>SUM(CP_Table[[#This Row],[Day1
OT]:[Day7
OT]])</f>
        <v>0</v>
      </c>
      <c r="AK81" s="14">
        <f>(CP_Table[[#This Row],[Rate
OT]]+CP_Table[[#This Row],[Cash Fringe Rate OT]])*CP_Table[[#This Row],[Total OT Hours]]</f>
        <v>0</v>
      </c>
      <c r="AL81" s="14">
        <f>CP_Table[[#This Row],[Total ST Pay (Cash)]]+CP_Table[[#This Row],[Total OT Pay
(Cash)]]</f>
        <v>0</v>
      </c>
      <c r="AM81" s="11"/>
      <c r="AN81" s="11"/>
      <c r="AO81" s="14">
        <f>CP_Table[[#This Row],[Gross Wkly Pay (all projects)]]-CP_Table[[#This Row],[Total
Deductions]]</f>
        <v>0</v>
      </c>
    </row>
    <row r="82" spans="1:41" x14ac:dyDescent="0.35">
      <c r="A82" s="61">
        <f t="shared" si="4"/>
        <v>0</v>
      </c>
      <c r="B82" s="62" t="e">
        <f>INDEX(GenDecs[Gen_Dec_No],MATCH(CP_Table[[#This Row],[Contract '#]],GenDecs[Contract],0))</f>
        <v>#N/A</v>
      </c>
      <c r="C82" s="63" t="e">
        <f>INDEX(GenDecs[Gen. Dec. Publication Date],MATCH(CP_Table[[#This Row],[Contract '#]],GenDecs[Contract],0))</f>
        <v>#N/A</v>
      </c>
      <c r="D82" s="62" t="e">
        <f>INDEX(GenDecs[Region],MATCH(CP_Table[[#This Row],[Contract '#]],GenDecs[Contract],0))</f>
        <v>#N/A</v>
      </c>
      <c r="E82" s="38">
        <f t="shared" si="5"/>
        <v>0</v>
      </c>
      <c r="F82" s="61">
        <f t="shared" si="6"/>
        <v>0</v>
      </c>
      <c r="G82" s="64">
        <f t="shared" si="7"/>
        <v>0</v>
      </c>
      <c r="H82" s="39"/>
      <c r="I82" s="40"/>
      <c r="J82" s="39"/>
      <c r="K82" s="38" t="str">
        <f>IFERROR(INDEX(Labor_Class[Description],MATCH(J82,Labor_Class[Code],0)),"")</f>
        <v/>
      </c>
      <c r="L82" s="12"/>
      <c r="M82" s="35"/>
      <c r="N82" s="36"/>
      <c r="O82" s="36"/>
      <c r="P82" s="11"/>
      <c r="Q82" s="11"/>
      <c r="R82" s="11"/>
      <c r="S82" s="11"/>
      <c r="T82" s="11"/>
      <c r="U82" s="11"/>
      <c r="V82" s="11"/>
      <c r="W82" s="11"/>
      <c r="X82" s="14">
        <f>SUM(CP_Table[[#This Row],[Day1
ST]:[Day7
ST]])</f>
        <v>0</v>
      </c>
      <c r="Y82" s="14">
        <f>(CP_Table[[#This Row],[Rate
ST]]+CP_Table[[#This Row],[Cash Fringe Rate ST]]*CP_Table[[#This Row],[Fringe Rate Percent ]])*CP_Table[[#This Row],[Total ST Hours]]</f>
        <v>0</v>
      </c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4">
        <f>SUM(CP_Table[[#This Row],[Day1
OT]:[Day7
OT]])</f>
        <v>0</v>
      </c>
      <c r="AK82" s="14">
        <f>(CP_Table[[#This Row],[Rate
OT]]+CP_Table[[#This Row],[Cash Fringe Rate OT]])*CP_Table[[#This Row],[Total OT Hours]]</f>
        <v>0</v>
      </c>
      <c r="AL82" s="14">
        <f>CP_Table[[#This Row],[Total ST Pay (Cash)]]+CP_Table[[#This Row],[Total OT Pay
(Cash)]]</f>
        <v>0</v>
      </c>
      <c r="AM82" s="11"/>
      <c r="AN82" s="11"/>
      <c r="AO82" s="14">
        <f>CP_Table[[#This Row],[Gross Wkly Pay (all projects)]]-CP_Table[[#This Row],[Total
Deductions]]</f>
        <v>0</v>
      </c>
    </row>
    <row r="83" spans="1:41" x14ac:dyDescent="0.35">
      <c r="A83" s="61">
        <f t="shared" si="4"/>
        <v>0</v>
      </c>
      <c r="B83" s="62" t="e">
        <f>INDEX(GenDecs[Gen_Dec_No],MATCH(CP_Table[[#This Row],[Contract '#]],GenDecs[Contract],0))</f>
        <v>#N/A</v>
      </c>
      <c r="C83" s="63" t="e">
        <f>INDEX(GenDecs[Gen. Dec. Publication Date],MATCH(CP_Table[[#This Row],[Contract '#]],GenDecs[Contract],0))</f>
        <v>#N/A</v>
      </c>
      <c r="D83" s="62" t="e">
        <f>INDEX(GenDecs[Region],MATCH(CP_Table[[#This Row],[Contract '#]],GenDecs[Contract],0))</f>
        <v>#N/A</v>
      </c>
      <c r="E83" s="38">
        <f t="shared" si="5"/>
        <v>0</v>
      </c>
      <c r="F83" s="61">
        <f t="shared" si="6"/>
        <v>0</v>
      </c>
      <c r="G83" s="64">
        <f t="shared" si="7"/>
        <v>0</v>
      </c>
      <c r="H83" s="39"/>
      <c r="I83" s="40"/>
      <c r="J83" s="39"/>
      <c r="K83" s="38" t="str">
        <f>IFERROR(INDEX(Labor_Class[Description],MATCH(J83,Labor_Class[Code],0)),"")</f>
        <v/>
      </c>
      <c r="L83" s="12"/>
      <c r="M83" s="35"/>
      <c r="N83" s="36"/>
      <c r="O83" s="36"/>
      <c r="P83" s="11"/>
      <c r="Q83" s="11"/>
      <c r="R83" s="11"/>
      <c r="S83" s="11"/>
      <c r="T83" s="11"/>
      <c r="U83" s="11"/>
      <c r="V83" s="11"/>
      <c r="W83" s="11"/>
      <c r="X83" s="14">
        <f>SUM(CP_Table[[#This Row],[Day1
ST]:[Day7
ST]])</f>
        <v>0</v>
      </c>
      <c r="Y83" s="14">
        <f>(CP_Table[[#This Row],[Rate
ST]]+CP_Table[[#This Row],[Cash Fringe Rate ST]]*CP_Table[[#This Row],[Fringe Rate Percent ]])*CP_Table[[#This Row],[Total ST Hours]]</f>
        <v>0</v>
      </c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4">
        <f>SUM(CP_Table[[#This Row],[Day1
OT]:[Day7
OT]])</f>
        <v>0</v>
      </c>
      <c r="AK83" s="14">
        <f>(CP_Table[[#This Row],[Rate
OT]]+CP_Table[[#This Row],[Cash Fringe Rate OT]])*CP_Table[[#This Row],[Total OT Hours]]</f>
        <v>0</v>
      </c>
      <c r="AL83" s="14">
        <f>CP_Table[[#This Row],[Total ST Pay (Cash)]]+CP_Table[[#This Row],[Total OT Pay
(Cash)]]</f>
        <v>0</v>
      </c>
      <c r="AM83" s="11"/>
      <c r="AN83" s="11"/>
      <c r="AO83" s="14">
        <f>CP_Table[[#This Row],[Gross Wkly Pay (all projects)]]-CP_Table[[#This Row],[Total
Deductions]]</f>
        <v>0</v>
      </c>
    </row>
    <row r="84" spans="1:41" x14ac:dyDescent="0.35">
      <c r="A84" s="61">
        <f t="shared" si="4"/>
        <v>0</v>
      </c>
      <c r="B84" s="62" t="e">
        <f>INDEX(GenDecs[Gen_Dec_No],MATCH(CP_Table[[#This Row],[Contract '#]],GenDecs[Contract],0))</f>
        <v>#N/A</v>
      </c>
      <c r="C84" s="63" t="e">
        <f>INDEX(GenDecs[Gen. Dec. Publication Date],MATCH(CP_Table[[#This Row],[Contract '#]],GenDecs[Contract],0))</f>
        <v>#N/A</v>
      </c>
      <c r="D84" s="62" t="e">
        <f>INDEX(GenDecs[Region],MATCH(CP_Table[[#This Row],[Contract '#]],GenDecs[Contract],0))</f>
        <v>#N/A</v>
      </c>
      <c r="E84" s="38">
        <f t="shared" si="5"/>
        <v>0</v>
      </c>
      <c r="F84" s="61">
        <f t="shared" si="6"/>
        <v>0</v>
      </c>
      <c r="G84" s="64">
        <f t="shared" si="7"/>
        <v>0</v>
      </c>
      <c r="H84" s="39"/>
      <c r="I84" s="40"/>
      <c r="J84" s="39"/>
      <c r="K84" s="38" t="str">
        <f>IFERROR(INDEX(Labor_Class[Description],MATCH(J84,Labor_Class[Code],0)),"")</f>
        <v/>
      </c>
      <c r="L84" s="12"/>
      <c r="M84" s="35"/>
      <c r="N84" s="36"/>
      <c r="O84" s="36"/>
      <c r="P84" s="11"/>
      <c r="Q84" s="11"/>
      <c r="R84" s="11"/>
      <c r="S84" s="11"/>
      <c r="T84" s="11"/>
      <c r="U84" s="11"/>
      <c r="V84" s="11"/>
      <c r="W84" s="11"/>
      <c r="X84" s="14">
        <f>SUM(CP_Table[[#This Row],[Day1
ST]:[Day7
ST]])</f>
        <v>0</v>
      </c>
      <c r="Y84" s="14">
        <f>(CP_Table[[#This Row],[Rate
ST]]+CP_Table[[#This Row],[Cash Fringe Rate ST]]*CP_Table[[#This Row],[Fringe Rate Percent ]])*CP_Table[[#This Row],[Total ST Hours]]</f>
        <v>0</v>
      </c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4">
        <f>SUM(CP_Table[[#This Row],[Day1
OT]:[Day7
OT]])</f>
        <v>0</v>
      </c>
      <c r="AK84" s="14">
        <f>(CP_Table[[#This Row],[Rate
OT]]+CP_Table[[#This Row],[Cash Fringe Rate OT]])*CP_Table[[#This Row],[Total OT Hours]]</f>
        <v>0</v>
      </c>
      <c r="AL84" s="14">
        <f>CP_Table[[#This Row],[Total ST Pay (Cash)]]+CP_Table[[#This Row],[Total OT Pay
(Cash)]]</f>
        <v>0</v>
      </c>
      <c r="AM84" s="11"/>
      <c r="AN84" s="11"/>
      <c r="AO84" s="14">
        <f>CP_Table[[#This Row],[Gross Wkly Pay (all projects)]]-CP_Table[[#This Row],[Total
Deductions]]</f>
        <v>0</v>
      </c>
    </row>
    <row r="85" spans="1:41" x14ac:dyDescent="0.35">
      <c r="A85" s="67">
        <f t="shared" ref="A85:A89" si="8">$K$2</f>
        <v>0</v>
      </c>
      <c r="B85" s="62" t="e">
        <f>INDEX(GenDecs[Gen_Dec_No],MATCH(CP_Table[[#This Row],[Contract '#]],GenDecs[Contract],0))</f>
        <v>#N/A</v>
      </c>
      <c r="C85" s="63" t="e">
        <f>INDEX(GenDecs[Gen. Dec. Publication Date],MATCH(CP_Table[[#This Row],[Contract '#]],GenDecs[Contract],0))</f>
        <v>#N/A</v>
      </c>
      <c r="D85" s="62" t="e">
        <f>INDEX(GenDecs[Region],MATCH(CP_Table[[#This Row],[Contract '#]],GenDecs[Contract],0))</f>
        <v>#N/A</v>
      </c>
      <c r="E85" s="68">
        <f t="shared" ref="E85:E89" si="9">$I$2</f>
        <v>0</v>
      </c>
      <c r="F85" s="67">
        <f t="shared" ref="F85:F89" si="10">$I$4</f>
        <v>0</v>
      </c>
      <c r="G85" s="69">
        <f t="shared" ref="G85:G89" si="11">$H$4</f>
        <v>0</v>
      </c>
      <c r="H85" s="70"/>
      <c r="I85" s="71"/>
      <c r="J85" s="70"/>
      <c r="K85" s="68" t="str">
        <f>IFERROR(INDEX(Labor_Class[Description],MATCH(J85,Labor_Class[Code],0)),"")</f>
        <v/>
      </c>
      <c r="L85" s="12">
        <f>100%</f>
        <v>1</v>
      </c>
      <c r="M85" s="35">
        <f>100%</f>
        <v>1</v>
      </c>
      <c r="N85" s="36"/>
      <c r="O85" s="36"/>
      <c r="P85" s="11"/>
      <c r="Q85" s="11"/>
      <c r="R85" s="11"/>
      <c r="S85" s="11"/>
      <c r="T85" s="11"/>
      <c r="U85" s="11"/>
      <c r="V85" s="11"/>
      <c r="W85" s="11"/>
      <c r="X85" s="14">
        <f>SUM(CP_Table[[#This Row],[Day1
ST]:[Day7
ST]])</f>
        <v>0</v>
      </c>
      <c r="Y85" s="14">
        <f>(CP_Table[[#This Row],[Rate
ST]]+CP_Table[[#This Row],[Cash Fringe Rate ST]]*CP_Table[[#This Row],[Fringe Rate Percent ]])*CP_Table[[#This Row],[Total ST Hours]]</f>
        <v>0</v>
      </c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4">
        <f>SUM(CP_Table[[#This Row],[Day1
OT]:[Day7
OT]])</f>
        <v>0</v>
      </c>
      <c r="AK85" s="14">
        <f>(CP_Table[[#This Row],[Rate
OT]]+CP_Table[[#This Row],[Cash Fringe Rate OT]])*CP_Table[[#This Row],[Total OT Hours]]</f>
        <v>0</v>
      </c>
      <c r="AL85" s="14">
        <f>CP_Table[[#This Row],[Total ST Pay (Cash)]]+CP_Table[[#This Row],[Total OT Pay
(Cash)]]</f>
        <v>0</v>
      </c>
      <c r="AM85" s="11"/>
      <c r="AN85" s="11"/>
      <c r="AO85" s="14">
        <f>CP_Table[[#This Row],[Gross Wkly Pay (all projects)]]-CP_Table[[#This Row],[Total
Deductions]]</f>
        <v>0</v>
      </c>
    </row>
    <row r="86" spans="1:41" x14ac:dyDescent="0.35">
      <c r="A86" s="67">
        <f t="shared" si="8"/>
        <v>0</v>
      </c>
      <c r="B86" s="62" t="e">
        <f>INDEX(GenDecs[Gen_Dec_No],MATCH(CP_Table[[#This Row],[Contract '#]],GenDecs[Contract],0))</f>
        <v>#N/A</v>
      </c>
      <c r="C86" s="63" t="e">
        <f>INDEX(GenDecs[Gen. Dec. Publication Date],MATCH(CP_Table[[#This Row],[Contract '#]],GenDecs[Contract],0))</f>
        <v>#N/A</v>
      </c>
      <c r="D86" s="62" t="e">
        <f>INDEX(GenDecs[Region],MATCH(CP_Table[[#This Row],[Contract '#]],GenDecs[Contract],0))</f>
        <v>#N/A</v>
      </c>
      <c r="E86" s="68">
        <f t="shared" si="9"/>
        <v>0</v>
      </c>
      <c r="F86" s="67">
        <f t="shared" si="10"/>
        <v>0</v>
      </c>
      <c r="G86" s="69">
        <f t="shared" si="11"/>
        <v>0</v>
      </c>
      <c r="H86" s="70"/>
      <c r="I86" s="71"/>
      <c r="J86" s="70"/>
      <c r="K86" s="68" t="str">
        <f>IFERROR(INDEX(Labor_Class[Description],MATCH(J86,Labor_Class[Code],0)),"")</f>
        <v/>
      </c>
      <c r="L86" s="12">
        <f>100%</f>
        <v>1</v>
      </c>
      <c r="M86" s="35">
        <f>100%</f>
        <v>1</v>
      </c>
      <c r="N86" s="36"/>
      <c r="O86" s="36"/>
      <c r="P86" s="11"/>
      <c r="Q86" s="11"/>
      <c r="R86" s="11"/>
      <c r="S86" s="11"/>
      <c r="T86" s="11"/>
      <c r="U86" s="11"/>
      <c r="V86" s="11"/>
      <c r="W86" s="11"/>
      <c r="X86" s="14">
        <f>SUM(CP_Table[[#This Row],[Day1
ST]:[Day7
ST]])</f>
        <v>0</v>
      </c>
      <c r="Y86" s="14">
        <f>(CP_Table[[#This Row],[Rate
ST]]+CP_Table[[#This Row],[Cash Fringe Rate ST]]*CP_Table[[#This Row],[Fringe Rate Percent ]])*CP_Table[[#This Row],[Total ST Hours]]</f>
        <v>0</v>
      </c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4">
        <f>SUM(CP_Table[[#This Row],[Day1
OT]:[Day7
OT]])</f>
        <v>0</v>
      </c>
      <c r="AK86" s="14">
        <f>(CP_Table[[#This Row],[Rate
OT]]+CP_Table[[#This Row],[Cash Fringe Rate OT]])*CP_Table[[#This Row],[Total OT Hours]]</f>
        <v>0</v>
      </c>
      <c r="AL86" s="14">
        <f>CP_Table[[#This Row],[Total ST Pay (Cash)]]+CP_Table[[#This Row],[Total OT Pay
(Cash)]]</f>
        <v>0</v>
      </c>
      <c r="AM86" s="11"/>
      <c r="AN86" s="11"/>
      <c r="AO86" s="14">
        <f>CP_Table[[#This Row],[Gross Wkly Pay (all projects)]]-CP_Table[[#This Row],[Total
Deductions]]</f>
        <v>0</v>
      </c>
    </row>
    <row r="87" spans="1:41" x14ac:dyDescent="0.35">
      <c r="A87" s="67">
        <f t="shared" si="8"/>
        <v>0</v>
      </c>
      <c r="B87" s="62" t="e">
        <f>INDEX(GenDecs[Gen_Dec_No],MATCH(CP_Table[[#This Row],[Contract '#]],GenDecs[Contract],0))</f>
        <v>#N/A</v>
      </c>
      <c r="C87" s="63" t="e">
        <f>INDEX(GenDecs[Gen. Dec. Publication Date],MATCH(CP_Table[[#This Row],[Contract '#]],GenDecs[Contract],0))</f>
        <v>#N/A</v>
      </c>
      <c r="D87" s="62" t="e">
        <f>INDEX(GenDecs[Region],MATCH(CP_Table[[#This Row],[Contract '#]],GenDecs[Contract],0))</f>
        <v>#N/A</v>
      </c>
      <c r="E87" s="68">
        <f t="shared" si="9"/>
        <v>0</v>
      </c>
      <c r="F87" s="67">
        <f t="shared" si="10"/>
        <v>0</v>
      </c>
      <c r="G87" s="69">
        <f t="shared" si="11"/>
        <v>0</v>
      </c>
      <c r="H87" s="70"/>
      <c r="I87" s="71"/>
      <c r="J87" s="70"/>
      <c r="K87" s="68" t="str">
        <f>IFERROR(INDEX(Labor_Class[Description],MATCH(J87,Labor_Class[Code],0)),"")</f>
        <v/>
      </c>
      <c r="L87" s="12">
        <f>100%</f>
        <v>1</v>
      </c>
      <c r="M87" s="35">
        <f>100%</f>
        <v>1</v>
      </c>
      <c r="N87" s="36"/>
      <c r="O87" s="36"/>
      <c r="P87" s="11"/>
      <c r="Q87" s="11"/>
      <c r="R87" s="11"/>
      <c r="S87" s="11"/>
      <c r="T87" s="11"/>
      <c r="U87" s="11"/>
      <c r="V87" s="11"/>
      <c r="W87" s="11"/>
      <c r="X87" s="14">
        <f>SUM(CP_Table[[#This Row],[Day1
ST]:[Day7
ST]])</f>
        <v>0</v>
      </c>
      <c r="Y87" s="14">
        <f>(CP_Table[[#This Row],[Rate
ST]]+CP_Table[[#This Row],[Cash Fringe Rate ST]]*CP_Table[[#This Row],[Fringe Rate Percent ]])*CP_Table[[#This Row],[Total ST Hours]]</f>
        <v>0</v>
      </c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4">
        <f>SUM(CP_Table[[#This Row],[Day1
OT]:[Day7
OT]])</f>
        <v>0</v>
      </c>
      <c r="AK87" s="14">
        <f>(CP_Table[[#This Row],[Rate
OT]]+CP_Table[[#This Row],[Cash Fringe Rate OT]])*CP_Table[[#This Row],[Total OT Hours]]</f>
        <v>0</v>
      </c>
      <c r="AL87" s="14">
        <f>CP_Table[[#This Row],[Total ST Pay (Cash)]]+CP_Table[[#This Row],[Total OT Pay
(Cash)]]</f>
        <v>0</v>
      </c>
      <c r="AM87" s="11"/>
      <c r="AN87" s="11"/>
      <c r="AO87" s="14">
        <f>CP_Table[[#This Row],[Gross Wkly Pay (all projects)]]-CP_Table[[#This Row],[Total
Deductions]]</f>
        <v>0</v>
      </c>
    </row>
    <row r="88" spans="1:41" x14ac:dyDescent="0.35">
      <c r="A88" s="67">
        <f t="shared" si="8"/>
        <v>0</v>
      </c>
      <c r="B88" s="62" t="e">
        <f>INDEX(GenDecs[Gen_Dec_No],MATCH(CP_Table[[#This Row],[Contract '#]],GenDecs[Contract],0))</f>
        <v>#N/A</v>
      </c>
      <c r="C88" s="63" t="e">
        <f>INDEX(GenDecs[Gen. Dec. Publication Date],MATCH(CP_Table[[#This Row],[Contract '#]],GenDecs[Contract],0))</f>
        <v>#N/A</v>
      </c>
      <c r="D88" s="62" t="e">
        <f>INDEX(GenDecs[Region],MATCH(CP_Table[[#This Row],[Contract '#]],GenDecs[Contract],0))</f>
        <v>#N/A</v>
      </c>
      <c r="E88" s="68">
        <f t="shared" si="9"/>
        <v>0</v>
      </c>
      <c r="F88" s="67">
        <f t="shared" si="10"/>
        <v>0</v>
      </c>
      <c r="G88" s="69">
        <f t="shared" si="11"/>
        <v>0</v>
      </c>
      <c r="H88" s="70"/>
      <c r="I88" s="71"/>
      <c r="J88" s="70"/>
      <c r="K88" s="68" t="str">
        <f>IFERROR(INDEX(Labor_Class[Description],MATCH(J88,Labor_Class[Code],0)),"")</f>
        <v/>
      </c>
      <c r="L88" s="12">
        <f>100%</f>
        <v>1</v>
      </c>
      <c r="M88" s="35">
        <f>100%</f>
        <v>1</v>
      </c>
      <c r="N88" s="36"/>
      <c r="O88" s="36"/>
      <c r="P88" s="11"/>
      <c r="Q88" s="11"/>
      <c r="R88" s="11"/>
      <c r="S88" s="11"/>
      <c r="T88" s="11"/>
      <c r="U88" s="11"/>
      <c r="V88" s="11"/>
      <c r="W88" s="11"/>
      <c r="X88" s="14">
        <f>SUM(CP_Table[[#This Row],[Day1
ST]:[Day7
ST]])</f>
        <v>0</v>
      </c>
      <c r="Y88" s="14">
        <f>(CP_Table[[#This Row],[Rate
ST]]+CP_Table[[#This Row],[Cash Fringe Rate ST]]*CP_Table[[#This Row],[Fringe Rate Percent ]])*CP_Table[[#This Row],[Total ST Hours]]</f>
        <v>0</v>
      </c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4">
        <f>SUM(CP_Table[[#This Row],[Day1
OT]:[Day7
OT]])</f>
        <v>0</v>
      </c>
      <c r="AK88" s="14">
        <f>(CP_Table[[#This Row],[Rate
OT]]+CP_Table[[#This Row],[Cash Fringe Rate OT]])*CP_Table[[#This Row],[Total OT Hours]]</f>
        <v>0</v>
      </c>
      <c r="AL88" s="14">
        <f>CP_Table[[#This Row],[Total ST Pay (Cash)]]+CP_Table[[#This Row],[Total OT Pay
(Cash)]]</f>
        <v>0</v>
      </c>
      <c r="AM88" s="11"/>
      <c r="AN88" s="11"/>
      <c r="AO88" s="14">
        <f>CP_Table[[#This Row],[Gross Wkly Pay (all projects)]]-CP_Table[[#This Row],[Total
Deductions]]</f>
        <v>0</v>
      </c>
    </row>
    <row r="89" spans="1:41" x14ac:dyDescent="0.35">
      <c r="A89" s="67">
        <f t="shared" si="8"/>
        <v>0</v>
      </c>
      <c r="B89" s="62" t="e">
        <f>INDEX(GenDecs[Gen_Dec_No],MATCH(CP_Table[[#This Row],[Contract '#]],GenDecs[Contract],0))</f>
        <v>#N/A</v>
      </c>
      <c r="C89" s="63" t="e">
        <f>INDEX(GenDecs[Gen. Dec. Publication Date],MATCH(CP_Table[[#This Row],[Contract '#]],GenDecs[Contract],0))</f>
        <v>#N/A</v>
      </c>
      <c r="D89" s="62" t="e">
        <f>INDEX(GenDecs[Region],MATCH(CP_Table[[#This Row],[Contract '#]],GenDecs[Contract],0))</f>
        <v>#N/A</v>
      </c>
      <c r="E89" s="68">
        <f t="shared" si="9"/>
        <v>0</v>
      </c>
      <c r="F89" s="67">
        <f t="shared" si="10"/>
        <v>0</v>
      </c>
      <c r="G89" s="69">
        <f t="shared" si="11"/>
        <v>0</v>
      </c>
      <c r="H89" s="70"/>
      <c r="I89" s="71"/>
      <c r="J89" s="70"/>
      <c r="K89" s="68" t="str">
        <f>IFERROR(INDEX(Labor_Class[Description],MATCH(J89,Labor_Class[Code],0)),"")</f>
        <v/>
      </c>
      <c r="L89" s="12">
        <f>100%</f>
        <v>1</v>
      </c>
      <c r="M89" s="35">
        <f>100%</f>
        <v>1</v>
      </c>
      <c r="N89" s="36"/>
      <c r="O89" s="36"/>
      <c r="P89" s="11"/>
      <c r="Q89" s="11"/>
      <c r="R89" s="11"/>
      <c r="S89" s="11"/>
      <c r="T89" s="11"/>
      <c r="U89" s="11"/>
      <c r="V89" s="11"/>
      <c r="W89" s="11"/>
      <c r="X89" s="14">
        <f>SUM(CP_Table[[#This Row],[Day1
ST]:[Day7
ST]])</f>
        <v>0</v>
      </c>
      <c r="Y89" s="14">
        <f>(CP_Table[[#This Row],[Rate
ST]]+CP_Table[[#This Row],[Cash Fringe Rate ST]]*CP_Table[[#This Row],[Fringe Rate Percent ]])*CP_Table[[#This Row],[Total ST Hours]]</f>
        <v>0</v>
      </c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4">
        <f>SUM(CP_Table[[#This Row],[Day1
OT]:[Day7
OT]])</f>
        <v>0</v>
      </c>
      <c r="AK89" s="14">
        <f>(CP_Table[[#This Row],[Rate
OT]]+CP_Table[[#This Row],[Cash Fringe Rate OT]])*CP_Table[[#This Row],[Total OT Hours]]</f>
        <v>0</v>
      </c>
      <c r="AL89" s="14">
        <f>CP_Table[[#This Row],[Total ST Pay (Cash)]]+CP_Table[[#This Row],[Total OT Pay
(Cash)]]</f>
        <v>0</v>
      </c>
      <c r="AM89" s="11"/>
      <c r="AN89" s="11"/>
      <c r="AO89" s="14">
        <f>CP_Table[[#This Row],[Gross Wkly Pay (all projects)]]-CP_Table[[#This Row],[Total
Deductions]]</f>
        <v>0</v>
      </c>
    </row>
  </sheetData>
  <dataConsolidate/>
  <mergeCells count="17">
    <mergeCell ref="D4:E4"/>
    <mergeCell ref="L1:Q1"/>
    <mergeCell ref="L2:Q2"/>
    <mergeCell ref="AJ6:AL6"/>
    <mergeCell ref="X6:Y6"/>
    <mergeCell ref="B1:E1"/>
    <mergeCell ref="AC6:AI6"/>
    <mergeCell ref="I1:J1"/>
    <mergeCell ref="I2:J2"/>
    <mergeCell ref="I3:J3"/>
    <mergeCell ref="I4:J4"/>
    <mergeCell ref="Q6:W6"/>
    <mergeCell ref="B2:C2"/>
    <mergeCell ref="B3:C3"/>
    <mergeCell ref="B4:C4"/>
    <mergeCell ref="D2:E2"/>
    <mergeCell ref="D3:E3"/>
  </mergeCells>
  <conditionalFormatting sqref="N8:O89">
    <cfRule type="cellIs" dxfId="79" priority="21" operator="greaterThan">
      <formula>50</formula>
    </cfRule>
  </conditionalFormatting>
  <conditionalFormatting sqref="AN8:AN89 P8:P89 L8:M89 H8:J89">
    <cfRule type="containsBlanks" dxfId="78" priority="19">
      <formula>LEN(TRIM(H8))=0</formula>
    </cfRule>
  </conditionalFormatting>
  <conditionalFormatting sqref="I8:I89">
    <cfRule type="expression" dxfId="77" priority="16">
      <formula>LEN($I8)&gt;5</formula>
    </cfRule>
  </conditionalFormatting>
  <conditionalFormatting sqref="X8:X89">
    <cfRule type="cellIs" dxfId="76" priority="15" operator="greaterThan">
      <formula>40</formula>
    </cfRule>
  </conditionalFormatting>
  <conditionalFormatting sqref="H4:J4">
    <cfRule type="containsBlanks" dxfId="75" priority="12">
      <formula>LEN(TRIM(H4))=0</formula>
    </cfRule>
  </conditionalFormatting>
  <conditionalFormatting sqref="H2:K2">
    <cfRule type="containsBlanks" dxfId="74" priority="10">
      <formula>LEN(TRIM(H2))=0</formula>
    </cfRule>
  </conditionalFormatting>
  <conditionalFormatting sqref="AB8:AB89">
    <cfRule type="expression" dxfId="73" priority="68" stopIfTrue="1">
      <formula>AND($AJ8&lt;&gt;0,ISBLANK($AB8))</formula>
    </cfRule>
  </conditionalFormatting>
  <conditionalFormatting sqref="AM8:AM89">
    <cfRule type="expression" dxfId="72" priority="69">
      <formula>$AM8&lt;$AL8</formula>
    </cfRule>
    <cfRule type="containsBlanks" dxfId="71" priority="70">
      <formula>LEN(TRIM(AM8))=0</formula>
    </cfRule>
  </conditionalFormatting>
  <conditionalFormatting sqref="AC8:AI89 Q8:W89">
    <cfRule type="cellIs" dxfId="70" priority="2" operator="greaterThan">
      <formula>16</formula>
    </cfRule>
    <cfRule type="cellIs" dxfId="69" priority="3" operator="notBetween">
      <formula>0</formula>
      <formula>24</formula>
    </cfRule>
  </conditionalFormatting>
  <conditionalFormatting sqref="AO8:AO89">
    <cfRule type="cellIs" dxfId="68" priority="1" operator="lessThan">
      <formula>0</formula>
    </cfRule>
  </conditionalFormatting>
  <dataValidations count="12">
    <dataValidation type="list" allowBlank="1" showInputMessage="1" showErrorMessage="1" prompt="Select a Subcontractor name from the dropdown list options" sqref="H2:I2" xr:uid="{00000000-0002-0000-0000-000000000000}">
      <formula1>INDIRECT("Subcons[Vendor]")</formula1>
    </dataValidation>
    <dataValidation type="list" allowBlank="1" showInputMessage="1" showErrorMessage="1" sqref="J8:J89" xr:uid="{00000000-0002-0000-0000-000001000000}">
      <formula1>INDIRECT("LABOR_CLASS[CODE]")</formula1>
    </dataValidation>
    <dataValidation type="decimal" errorStyle="warning" allowBlank="1" showInputMessage="1" showErrorMessage="1" errorTitle="Rate Percentage" error="Typically apprentice rates fall between 45% - 100%" sqref="L8:L89" xr:uid="{00000000-0002-0000-0000-000002000000}">
      <formula1>0.4</formula1>
      <formula2>1</formula2>
    </dataValidation>
    <dataValidation type="decimal" errorStyle="warning" allowBlank="1" showInputMessage="1" showErrorMessage="1" errorTitle="Regular Hours &lt;=40" error="Regular hours should be between 0 and 40. Only enter more if it actually is &gt;40." sqref="X8:X89" xr:uid="{00000000-0002-0000-0000-000003000000}">
      <formula1>0</formula1>
      <formula2>40</formula2>
    </dataValidation>
    <dataValidation type="decimal" errorStyle="warning" allowBlank="1" showInputMessage="1" showErrorMessage="1" errorTitle="Fringe Excessive" error="Really? " sqref="N8:N89" xr:uid="{00000000-0002-0000-0000-000004000000}">
      <formula1>0</formula1>
      <formula2>65</formula2>
    </dataValidation>
    <dataValidation type="whole" errorStyle="warning" allowBlank="1" showInputMessage="1" showErrorMessage="1" error="Enter an Employee ID#, usually 4 digits." prompt="Enter an employee ID#, but NOT full SSN" sqref="I8:I89" xr:uid="{00000000-0002-0000-0000-000005000000}">
      <formula1>0</formula1>
      <formula2>99999</formula2>
    </dataValidation>
    <dataValidation type="decimal" errorStyle="warning" allowBlank="1" showInputMessage="1" showErrorMessage="1" errorTitle="Fringe Rate Percent" error="Typically fringe rates fall between 45% - 100%, with default of 100%" sqref="M8:M89" xr:uid="{00000000-0002-0000-0000-000006000000}">
      <formula1>0.45</formula1>
      <formula2>1</formula2>
    </dataValidation>
    <dataValidation type="decimal" allowBlank="1" showInputMessage="1" showErrorMessage="1" error="Negative or hours &gt; 24 for a day are not allowed." sqref="AC8:AI89 Q8:W89" xr:uid="{00000000-0002-0000-0000-000007000000}">
      <formula1>0</formula1>
      <formula2>24</formula2>
    </dataValidation>
    <dataValidation type="decimal" errorStyle="warning" allowBlank="1" showInputMessage="1" showErrorMessage="1" errorTitle="Fringe high" error="Are you sure?" sqref="O8:O89" xr:uid="{00000000-0002-0000-0000-000008000000}">
      <formula1>0</formula1>
      <formula2>50</formula2>
    </dataValidation>
    <dataValidation type="decimal" operator="greaterThan" allowBlank="1" showInputMessage="1" showErrorMessage="1" errorTitle="Invalid wage rate" error="Negative wage rates are prohibited. For adjustments, use net." sqref="P8:P89" xr:uid="{00000000-0002-0000-0000-000009000000}">
      <formula1>0</formula1>
    </dataValidation>
    <dataValidation type="decimal" operator="greaterThan" allowBlank="1" showInputMessage="1" showErrorMessage="1" errorTitle="No Negative OT Rate" error="Negative OT rate is not allowed." sqref="AB8:AB89" xr:uid="{00000000-0002-0000-0000-00000A000000}">
      <formula1>0</formula1>
    </dataValidation>
    <dataValidation type="decimal" operator="greaterThan" allowBlank="1" showInputMessage="1" showErrorMessage="1" errorTitle="No negative values" error="Enter positive values only." sqref="AM8:AN89" xr:uid="{00000000-0002-0000-0000-00000B000000}">
      <formula1>0</formula1>
    </dataValidation>
  </dataValidations>
  <pageMargins left="0.7" right="0.7" top="0.75" bottom="0.75" header="0.3" footer="0.3"/>
  <pageSetup scale="1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C000000}">
          <x14:formula1>
            <xm:f>Assumptions!$A$3:$A$3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34998626667073579"/>
  </sheetPr>
  <dimension ref="B1:I4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3" sqref="F13"/>
    </sheetView>
  </sheetViews>
  <sheetFormatPr defaultRowHeight="14.5" x14ac:dyDescent="0.35"/>
  <cols>
    <col min="2" max="2" width="10.81640625" customWidth="1"/>
    <col min="3" max="3" width="11.7265625" customWidth="1"/>
    <col min="4" max="4" width="24.7265625" customWidth="1"/>
    <col min="5" max="5" width="11.54296875" customWidth="1"/>
    <col min="6" max="6" width="53.54296875" bestFit="1" customWidth="1"/>
    <col min="7" max="7" width="11" customWidth="1"/>
    <col min="8" max="8" width="8.453125" customWidth="1"/>
    <col min="9" max="9" width="11.453125" bestFit="1" customWidth="1"/>
  </cols>
  <sheetData>
    <row r="1" spans="2:9" x14ac:dyDescent="0.35">
      <c r="B1" s="34" t="s">
        <v>9</v>
      </c>
      <c r="C1" s="34" t="s">
        <v>6</v>
      </c>
      <c r="D1" s="6" t="s">
        <v>8</v>
      </c>
      <c r="E1" s="1" t="s">
        <v>11</v>
      </c>
      <c r="F1" s="1" t="s">
        <v>0</v>
      </c>
      <c r="G1" s="19" t="s">
        <v>5</v>
      </c>
      <c r="H1" s="19" t="s">
        <v>4</v>
      </c>
      <c r="I1" s="6" t="s">
        <v>7</v>
      </c>
    </row>
    <row r="2" spans="2:9" x14ac:dyDescent="0.35">
      <c r="B2" s="8" t="s">
        <v>152</v>
      </c>
      <c r="C2" s="32">
        <v>42391</v>
      </c>
      <c r="D2" s="8" t="s">
        <v>80</v>
      </c>
      <c r="E2" s="9">
        <v>42156</v>
      </c>
      <c r="F2" s="8" t="s">
        <v>81</v>
      </c>
      <c r="G2" s="65">
        <v>31.51</v>
      </c>
      <c r="H2" s="33">
        <v>30.24</v>
      </c>
      <c r="I2" t="s">
        <v>67</v>
      </c>
    </row>
    <row r="3" spans="2:9" x14ac:dyDescent="0.35">
      <c r="B3" s="8" t="s">
        <v>152</v>
      </c>
      <c r="C3" s="32">
        <v>42391</v>
      </c>
      <c r="D3" s="8" t="s">
        <v>82</v>
      </c>
      <c r="E3" s="9">
        <v>41640</v>
      </c>
      <c r="F3" s="8" t="s">
        <v>83</v>
      </c>
      <c r="G3" s="65">
        <v>32.78</v>
      </c>
      <c r="H3" s="33">
        <v>28.39</v>
      </c>
      <c r="I3" t="s">
        <v>67</v>
      </c>
    </row>
    <row r="4" spans="2:9" x14ac:dyDescent="0.35">
      <c r="B4" s="8" t="s">
        <v>152</v>
      </c>
      <c r="C4" s="32">
        <v>42391</v>
      </c>
      <c r="D4" s="8" t="s">
        <v>84</v>
      </c>
      <c r="E4" s="9">
        <v>41426</v>
      </c>
      <c r="F4" s="8" t="s">
        <v>85</v>
      </c>
      <c r="G4" s="65">
        <v>32.67</v>
      </c>
      <c r="H4" s="33">
        <v>18.399999999999999</v>
      </c>
      <c r="I4" t="s">
        <v>67</v>
      </c>
    </row>
    <row r="5" spans="2:9" x14ac:dyDescent="0.35">
      <c r="B5" s="8" t="s">
        <v>152</v>
      </c>
      <c r="C5" s="32">
        <v>42391</v>
      </c>
      <c r="D5" s="8" t="s">
        <v>86</v>
      </c>
      <c r="E5" s="9">
        <v>41426</v>
      </c>
      <c r="F5" s="8" t="s">
        <v>87</v>
      </c>
      <c r="G5" s="65">
        <v>26.15</v>
      </c>
      <c r="H5" s="33">
        <v>16.22</v>
      </c>
      <c r="I5" t="s">
        <v>67</v>
      </c>
    </row>
    <row r="6" spans="2:9" x14ac:dyDescent="0.35">
      <c r="B6" s="8" t="s">
        <v>152</v>
      </c>
      <c r="C6" s="32">
        <v>42391</v>
      </c>
      <c r="D6" s="8" t="s">
        <v>88</v>
      </c>
      <c r="E6" s="9">
        <v>41426</v>
      </c>
      <c r="F6" s="8" t="s">
        <v>89</v>
      </c>
      <c r="G6" s="65">
        <v>32.25</v>
      </c>
      <c r="H6" s="33">
        <v>16.22</v>
      </c>
      <c r="I6" t="s">
        <v>67</v>
      </c>
    </row>
    <row r="7" spans="2:9" x14ac:dyDescent="0.35">
      <c r="B7" s="8" t="s">
        <v>152</v>
      </c>
      <c r="C7" s="32">
        <v>42391</v>
      </c>
      <c r="D7" s="8" t="s">
        <v>90</v>
      </c>
      <c r="E7" s="9">
        <v>42156</v>
      </c>
      <c r="F7" s="8" t="s">
        <v>91</v>
      </c>
      <c r="G7" s="65">
        <v>30.41</v>
      </c>
      <c r="H7" s="33">
        <v>26.9</v>
      </c>
      <c r="I7" t="s">
        <v>67</v>
      </c>
    </row>
    <row r="8" spans="2:9" x14ac:dyDescent="0.35">
      <c r="B8" s="8" t="s">
        <v>152</v>
      </c>
      <c r="C8" s="32">
        <v>42391</v>
      </c>
      <c r="D8" s="8" t="s">
        <v>92</v>
      </c>
      <c r="E8" s="9">
        <v>42156</v>
      </c>
      <c r="F8" s="8" t="s">
        <v>93</v>
      </c>
      <c r="G8" s="65">
        <v>27.5</v>
      </c>
      <c r="H8" s="33">
        <v>22.84</v>
      </c>
      <c r="I8" t="s">
        <v>67</v>
      </c>
    </row>
    <row r="9" spans="2:9" x14ac:dyDescent="0.35">
      <c r="B9" s="8" t="s">
        <v>152</v>
      </c>
      <c r="C9" s="32">
        <v>42391</v>
      </c>
      <c r="D9" s="8" t="s">
        <v>94</v>
      </c>
      <c r="E9" s="9">
        <v>41426</v>
      </c>
      <c r="F9" s="8" t="s">
        <v>95</v>
      </c>
      <c r="G9" s="65">
        <v>31.11</v>
      </c>
      <c r="H9" s="33">
        <v>28.64</v>
      </c>
      <c r="I9" t="s">
        <v>67</v>
      </c>
    </row>
    <row r="10" spans="2:9" x14ac:dyDescent="0.35">
      <c r="B10" s="8" t="s">
        <v>152</v>
      </c>
      <c r="C10" s="32">
        <v>42391</v>
      </c>
      <c r="D10" s="8" t="s">
        <v>96</v>
      </c>
      <c r="E10" s="9">
        <v>42185</v>
      </c>
      <c r="F10" s="8" t="s">
        <v>97</v>
      </c>
      <c r="G10" s="65">
        <v>24.25</v>
      </c>
      <c r="H10" s="33">
        <v>12.38</v>
      </c>
      <c r="I10" t="s">
        <v>67</v>
      </c>
    </row>
    <row r="11" spans="2:9" x14ac:dyDescent="0.35">
      <c r="B11" s="8" t="s">
        <v>152</v>
      </c>
      <c r="C11" s="32">
        <v>42391</v>
      </c>
      <c r="D11" s="8" t="s">
        <v>98</v>
      </c>
      <c r="E11" s="9">
        <v>42185</v>
      </c>
      <c r="F11" s="8" t="s">
        <v>97</v>
      </c>
      <c r="G11" s="65">
        <v>31.83</v>
      </c>
      <c r="H11" s="33">
        <v>10.91</v>
      </c>
      <c r="I11" t="s">
        <v>67</v>
      </c>
    </row>
    <row r="12" spans="2:9" x14ac:dyDescent="0.35">
      <c r="B12" s="8" t="s">
        <v>152</v>
      </c>
      <c r="C12" s="32">
        <v>42391</v>
      </c>
      <c r="D12" s="8" t="s">
        <v>99</v>
      </c>
      <c r="E12" s="9">
        <v>42185</v>
      </c>
      <c r="F12" s="8" t="s">
        <v>100</v>
      </c>
      <c r="G12" s="65">
        <v>35.880000000000003</v>
      </c>
      <c r="H12" s="33">
        <v>21.12</v>
      </c>
      <c r="I12" t="s">
        <v>67</v>
      </c>
    </row>
    <row r="13" spans="2:9" x14ac:dyDescent="0.35">
      <c r="B13" s="8" t="s">
        <v>152</v>
      </c>
      <c r="C13" s="32">
        <v>42391</v>
      </c>
      <c r="D13" s="8" t="s">
        <v>101</v>
      </c>
      <c r="E13" s="9">
        <v>42370</v>
      </c>
      <c r="F13" s="8" t="s">
        <v>102</v>
      </c>
      <c r="G13" s="65">
        <v>47.73</v>
      </c>
      <c r="H13" s="33">
        <v>30.285</v>
      </c>
      <c r="I13" t="s">
        <v>67</v>
      </c>
    </row>
    <row r="14" spans="2:9" x14ac:dyDescent="0.35">
      <c r="B14" s="8" t="s">
        <v>152</v>
      </c>
      <c r="C14" s="32">
        <v>42391</v>
      </c>
      <c r="D14" s="8" t="s">
        <v>103</v>
      </c>
      <c r="E14" s="9">
        <v>42156</v>
      </c>
      <c r="F14" s="8" t="s">
        <v>104</v>
      </c>
      <c r="G14" s="65">
        <v>39.39</v>
      </c>
      <c r="H14" s="33">
        <v>22.4</v>
      </c>
      <c r="I14" t="s">
        <v>67</v>
      </c>
    </row>
    <row r="15" spans="2:9" x14ac:dyDescent="0.35">
      <c r="B15" s="8" t="s">
        <v>152</v>
      </c>
      <c r="C15" s="32">
        <v>42391</v>
      </c>
      <c r="D15" s="8" t="s">
        <v>105</v>
      </c>
      <c r="E15" s="9">
        <v>42156</v>
      </c>
      <c r="F15" s="8" t="s">
        <v>104</v>
      </c>
      <c r="G15" s="65">
        <v>37.89</v>
      </c>
      <c r="H15" s="33">
        <v>22.4</v>
      </c>
      <c r="I15" t="s">
        <v>67</v>
      </c>
    </row>
    <row r="16" spans="2:9" x14ac:dyDescent="0.35">
      <c r="B16" s="8" t="s">
        <v>152</v>
      </c>
      <c r="C16" s="32">
        <v>42391</v>
      </c>
      <c r="D16" s="8" t="s">
        <v>106</v>
      </c>
      <c r="E16" s="9">
        <v>42156</v>
      </c>
      <c r="F16" s="8" t="s">
        <v>104</v>
      </c>
      <c r="G16" s="65">
        <v>36.39</v>
      </c>
      <c r="H16" s="33">
        <v>22.4</v>
      </c>
      <c r="I16" t="s">
        <v>67</v>
      </c>
    </row>
    <row r="17" spans="2:9" x14ac:dyDescent="0.35">
      <c r="B17" s="8" t="s">
        <v>152</v>
      </c>
      <c r="C17" s="32">
        <v>42391</v>
      </c>
      <c r="D17" s="8" t="s">
        <v>107</v>
      </c>
      <c r="E17" s="9">
        <v>42156</v>
      </c>
      <c r="F17" s="8" t="s">
        <v>104</v>
      </c>
      <c r="G17" s="65">
        <v>36.090000000000003</v>
      </c>
      <c r="H17" s="33">
        <v>22.4</v>
      </c>
      <c r="I17" t="s">
        <v>67</v>
      </c>
    </row>
    <row r="18" spans="2:9" x14ac:dyDescent="0.35">
      <c r="B18" s="8" t="s">
        <v>152</v>
      </c>
      <c r="C18" s="32">
        <v>42391</v>
      </c>
      <c r="D18" s="8" t="s">
        <v>108</v>
      </c>
      <c r="E18" s="9">
        <v>42156</v>
      </c>
      <c r="F18" s="8" t="s">
        <v>104</v>
      </c>
      <c r="G18" s="65">
        <v>35.270000000000003</v>
      </c>
      <c r="H18" s="33">
        <v>22.4</v>
      </c>
      <c r="I18" t="s">
        <v>67</v>
      </c>
    </row>
    <row r="19" spans="2:9" x14ac:dyDescent="0.35">
      <c r="B19" s="8" t="s">
        <v>152</v>
      </c>
      <c r="C19" s="32">
        <v>42391</v>
      </c>
      <c r="D19" s="8" t="s">
        <v>109</v>
      </c>
      <c r="E19" s="9">
        <v>42156</v>
      </c>
      <c r="F19" s="8" t="s">
        <v>104</v>
      </c>
      <c r="G19" s="65">
        <v>34.409999999999997</v>
      </c>
      <c r="H19" s="33">
        <v>22.4</v>
      </c>
      <c r="I19" t="s">
        <v>67</v>
      </c>
    </row>
    <row r="20" spans="2:9" x14ac:dyDescent="0.35">
      <c r="B20" s="8" t="s">
        <v>152</v>
      </c>
      <c r="C20" s="32">
        <v>42391</v>
      </c>
      <c r="D20" s="8" t="s">
        <v>110</v>
      </c>
      <c r="E20" s="9">
        <v>42156</v>
      </c>
      <c r="F20" s="8" t="s">
        <v>104</v>
      </c>
      <c r="G20" s="65">
        <v>33.44</v>
      </c>
      <c r="H20" s="33">
        <v>22.4</v>
      </c>
      <c r="I20" t="s">
        <v>67</v>
      </c>
    </row>
    <row r="21" spans="2:9" x14ac:dyDescent="0.35">
      <c r="B21" s="8" t="s">
        <v>152</v>
      </c>
      <c r="C21" s="32">
        <v>42391</v>
      </c>
      <c r="D21" s="8" t="s">
        <v>111</v>
      </c>
      <c r="E21" s="9">
        <v>42156</v>
      </c>
      <c r="F21" s="8" t="s">
        <v>104</v>
      </c>
      <c r="G21" s="65">
        <v>31.73</v>
      </c>
      <c r="H21" s="33">
        <v>22.4</v>
      </c>
      <c r="I21" t="s">
        <v>67</v>
      </c>
    </row>
    <row r="22" spans="2:9" x14ac:dyDescent="0.35">
      <c r="B22" s="8" t="s">
        <v>152</v>
      </c>
      <c r="C22" s="32">
        <v>42391</v>
      </c>
      <c r="D22" s="8" t="s">
        <v>112</v>
      </c>
      <c r="E22" s="9">
        <v>42156</v>
      </c>
      <c r="F22" s="8" t="s">
        <v>104</v>
      </c>
      <c r="G22" s="65">
        <v>23.39</v>
      </c>
      <c r="H22" s="33">
        <v>22.4</v>
      </c>
      <c r="I22" t="s">
        <v>67</v>
      </c>
    </row>
    <row r="23" spans="2:9" x14ac:dyDescent="0.35">
      <c r="B23" s="8" t="s">
        <v>152</v>
      </c>
      <c r="C23" s="32">
        <v>42391</v>
      </c>
      <c r="D23" s="8" t="s">
        <v>162</v>
      </c>
      <c r="E23" s="9">
        <v>42156</v>
      </c>
      <c r="F23" s="8" t="s">
        <v>151</v>
      </c>
      <c r="G23" s="65">
        <v>28.3</v>
      </c>
      <c r="H23" s="33">
        <v>24.6</v>
      </c>
      <c r="I23" t="s">
        <v>67</v>
      </c>
    </row>
    <row r="24" spans="2:9" x14ac:dyDescent="0.35">
      <c r="B24" s="8" t="s">
        <v>152</v>
      </c>
      <c r="C24" s="32">
        <v>42391</v>
      </c>
      <c r="D24" s="8" t="s">
        <v>113</v>
      </c>
      <c r="E24" s="9">
        <v>42156</v>
      </c>
      <c r="F24" s="8" t="s">
        <v>151</v>
      </c>
      <c r="G24" s="65">
        <v>33.78</v>
      </c>
      <c r="H24" s="33">
        <v>27.84</v>
      </c>
      <c r="I24" t="s">
        <v>67</v>
      </c>
    </row>
    <row r="25" spans="2:9" x14ac:dyDescent="0.35">
      <c r="B25" s="8" t="s">
        <v>152</v>
      </c>
      <c r="C25" s="32">
        <v>42391</v>
      </c>
      <c r="D25" s="8" t="s">
        <v>114</v>
      </c>
      <c r="E25" s="9">
        <v>41730</v>
      </c>
      <c r="F25" s="8" t="s">
        <v>115</v>
      </c>
      <c r="G25" s="65">
        <v>23.39</v>
      </c>
      <c r="H25" s="33">
        <v>21.13</v>
      </c>
      <c r="I25" t="s">
        <v>67</v>
      </c>
    </row>
    <row r="26" spans="2:9" x14ac:dyDescent="0.35">
      <c r="B26" s="8" t="s">
        <v>152</v>
      </c>
      <c r="C26" s="32">
        <v>42391</v>
      </c>
      <c r="D26" s="8" t="s">
        <v>116</v>
      </c>
      <c r="E26" s="9">
        <v>42217</v>
      </c>
      <c r="F26" s="8" t="s">
        <v>117</v>
      </c>
      <c r="G26" s="65">
        <v>27.18</v>
      </c>
      <c r="H26" s="33">
        <v>13.22</v>
      </c>
      <c r="I26" t="s">
        <v>67</v>
      </c>
    </row>
    <row r="27" spans="2:9" x14ac:dyDescent="0.35">
      <c r="B27" s="8" t="s">
        <v>152</v>
      </c>
      <c r="C27" s="32">
        <v>42391</v>
      </c>
      <c r="D27" s="8" t="s">
        <v>118</v>
      </c>
      <c r="E27" s="9">
        <v>42156</v>
      </c>
      <c r="F27" s="8" t="s">
        <v>119</v>
      </c>
      <c r="G27" s="65">
        <v>19.760000000000002</v>
      </c>
      <c r="H27" s="33">
        <v>9.15</v>
      </c>
      <c r="I27" t="s">
        <v>67</v>
      </c>
    </row>
    <row r="28" spans="2:9" x14ac:dyDescent="0.35">
      <c r="B28" s="8" t="s">
        <v>152</v>
      </c>
      <c r="C28" s="32">
        <v>42391</v>
      </c>
      <c r="D28" s="8" t="s">
        <v>120</v>
      </c>
      <c r="E28" s="9">
        <v>42156</v>
      </c>
      <c r="F28" s="8" t="s">
        <v>119</v>
      </c>
      <c r="G28" s="65">
        <v>15.54</v>
      </c>
      <c r="H28" s="33">
        <v>9.15</v>
      </c>
      <c r="I28" t="s">
        <v>67</v>
      </c>
    </row>
    <row r="29" spans="2:9" x14ac:dyDescent="0.35">
      <c r="B29" s="8" t="s">
        <v>152</v>
      </c>
      <c r="C29" s="32">
        <v>42391</v>
      </c>
      <c r="D29" s="8" t="s">
        <v>121</v>
      </c>
      <c r="E29" s="9">
        <v>42156</v>
      </c>
      <c r="F29" s="8" t="s">
        <v>122</v>
      </c>
      <c r="G29" s="65">
        <v>23.89</v>
      </c>
      <c r="H29" s="33">
        <v>20.05</v>
      </c>
      <c r="I29" t="s">
        <v>67</v>
      </c>
    </row>
    <row r="30" spans="2:9" x14ac:dyDescent="0.35">
      <c r="B30" s="8" t="s">
        <v>152</v>
      </c>
      <c r="C30" s="32">
        <v>42391</v>
      </c>
      <c r="D30" s="8" t="s">
        <v>123</v>
      </c>
      <c r="E30" s="9">
        <v>42156</v>
      </c>
      <c r="F30" s="8" t="s">
        <v>68</v>
      </c>
      <c r="G30" s="65">
        <v>26.06</v>
      </c>
      <c r="H30" s="33">
        <v>17.66</v>
      </c>
      <c r="I30" t="s">
        <v>67</v>
      </c>
    </row>
    <row r="31" spans="2:9" x14ac:dyDescent="0.35">
      <c r="B31" s="8" t="s">
        <v>152</v>
      </c>
      <c r="C31" s="32">
        <v>42391</v>
      </c>
      <c r="D31" s="8" t="s">
        <v>124</v>
      </c>
      <c r="E31" s="9">
        <v>42156</v>
      </c>
      <c r="F31" s="8" t="s">
        <v>68</v>
      </c>
      <c r="G31" s="65">
        <v>27.05</v>
      </c>
      <c r="H31" s="33">
        <v>18.260000000000002</v>
      </c>
      <c r="I31" t="s">
        <v>67</v>
      </c>
    </row>
    <row r="32" spans="2:9" x14ac:dyDescent="0.35">
      <c r="B32" s="8" t="s">
        <v>152</v>
      </c>
      <c r="C32" s="32">
        <v>42391</v>
      </c>
      <c r="D32" s="8" t="s">
        <v>125</v>
      </c>
      <c r="E32" s="9">
        <v>42156</v>
      </c>
      <c r="F32" s="8" t="s">
        <v>68</v>
      </c>
      <c r="G32" s="65">
        <v>26.86</v>
      </c>
      <c r="H32" s="33">
        <v>17.66</v>
      </c>
      <c r="I32" t="s">
        <v>67</v>
      </c>
    </row>
    <row r="33" spans="2:9" x14ac:dyDescent="0.35">
      <c r="B33" s="8" t="s">
        <v>152</v>
      </c>
      <c r="C33" s="32">
        <v>42391</v>
      </c>
      <c r="D33" s="8" t="s">
        <v>126</v>
      </c>
      <c r="E33" s="9">
        <v>42156</v>
      </c>
      <c r="F33" s="8" t="s">
        <v>127</v>
      </c>
      <c r="G33" s="65">
        <v>30.05</v>
      </c>
      <c r="H33" s="33">
        <v>18.100000000000001</v>
      </c>
      <c r="I33" t="s">
        <v>67</v>
      </c>
    </row>
    <row r="34" spans="2:9" x14ac:dyDescent="0.35">
      <c r="B34" s="8" t="s">
        <v>152</v>
      </c>
      <c r="C34" s="32">
        <v>42391</v>
      </c>
      <c r="D34" s="8" t="s">
        <v>128</v>
      </c>
      <c r="E34" s="9">
        <v>41730</v>
      </c>
      <c r="F34" s="8" t="s">
        <v>129</v>
      </c>
      <c r="G34" s="65">
        <v>30.63</v>
      </c>
      <c r="H34" s="33">
        <v>14.07</v>
      </c>
      <c r="I34" t="s">
        <v>67</v>
      </c>
    </row>
    <row r="35" spans="2:9" x14ac:dyDescent="0.35">
      <c r="B35" s="8" t="s">
        <v>152</v>
      </c>
      <c r="C35" s="32">
        <v>42391</v>
      </c>
      <c r="D35" s="8" t="s">
        <v>130</v>
      </c>
      <c r="E35" s="9">
        <v>41730</v>
      </c>
      <c r="F35" s="8" t="s">
        <v>131</v>
      </c>
      <c r="G35" s="65">
        <v>30.63</v>
      </c>
      <c r="H35" s="33">
        <v>14.07</v>
      </c>
      <c r="I35" t="s">
        <v>67</v>
      </c>
    </row>
    <row r="36" spans="2:9" x14ac:dyDescent="0.35">
      <c r="B36" s="8" t="s">
        <v>152</v>
      </c>
      <c r="C36" s="32">
        <v>42391</v>
      </c>
      <c r="D36" s="8" t="s">
        <v>132</v>
      </c>
      <c r="E36" s="9">
        <v>41791</v>
      </c>
      <c r="F36" s="8" t="s">
        <v>133</v>
      </c>
      <c r="G36" s="65">
        <v>32.840000000000003</v>
      </c>
      <c r="H36" s="33">
        <v>24.44</v>
      </c>
      <c r="I36" t="s">
        <v>67</v>
      </c>
    </row>
    <row r="37" spans="2:9" x14ac:dyDescent="0.35">
      <c r="B37" s="8" t="s">
        <v>152</v>
      </c>
      <c r="C37" s="32">
        <v>42391</v>
      </c>
      <c r="D37" s="8" t="s">
        <v>134</v>
      </c>
      <c r="E37" s="9">
        <v>41793</v>
      </c>
      <c r="F37" s="8" t="s">
        <v>135</v>
      </c>
      <c r="G37" s="65">
        <v>39.86</v>
      </c>
      <c r="H37" s="33">
        <v>25.15</v>
      </c>
      <c r="I37" t="s">
        <v>67</v>
      </c>
    </row>
    <row r="38" spans="2:9" x14ac:dyDescent="0.35">
      <c r="B38" s="8" t="s">
        <v>152</v>
      </c>
      <c r="C38" s="32">
        <v>42391</v>
      </c>
      <c r="D38" s="8" t="s">
        <v>136</v>
      </c>
      <c r="E38" s="9">
        <v>41791</v>
      </c>
      <c r="F38" s="8" t="s">
        <v>137</v>
      </c>
      <c r="G38" s="65">
        <v>29.1</v>
      </c>
      <c r="H38" s="33">
        <v>20.83</v>
      </c>
      <c r="I38" t="s">
        <v>67</v>
      </c>
    </row>
    <row r="39" spans="2:9" x14ac:dyDescent="0.35">
      <c r="B39" s="8" t="s">
        <v>152</v>
      </c>
      <c r="C39" s="32">
        <v>42391</v>
      </c>
      <c r="D39" s="8" t="s">
        <v>138</v>
      </c>
      <c r="E39" s="9">
        <v>42370</v>
      </c>
      <c r="F39" s="8" t="s">
        <v>139</v>
      </c>
      <c r="G39" s="65">
        <v>42.76</v>
      </c>
      <c r="H39" s="33">
        <v>23.16</v>
      </c>
      <c r="I39" t="s">
        <v>67</v>
      </c>
    </row>
    <row r="40" spans="2:9" x14ac:dyDescent="0.35">
      <c r="B40" s="8" t="s">
        <v>152</v>
      </c>
      <c r="C40" s="32">
        <v>42391</v>
      </c>
      <c r="D40" s="8" t="s">
        <v>140</v>
      </c>
      <c r="E40" s="9">
        <v>42186</v>
      </c>
      <c r="F40" s="8" t="s">
        <v>141</v>
      </c>
      <c r="G40" s="65">
        <v>37.24</v>
      </c>
      <c r="H40" s="33">
        <v>26.56</v>
      </c>
      <c r="I40" t="s">
        <v>67</v>
      </c>
    </row>
    <row r="41" spans="2:9" x14ac:dyDescent="0.35">
      <c r="B41" s="8" t="s">
        <v>152</v>
      </c>
      <c r="C41" s="32">
        <v>42391</v>
      </c>
      <c r="D41" s="8" t="s">
        <v>142</v>
      </c>
      <c r="E41" s="9">
        <v>40575</v>
      </c>
      <c r="F41" s="8" t="s">
        <v>143</v>
      </c>
      <c r="G41" s="65">
        <v>27.98</v>
      </c>
      <c r="H41" s="33">
        <v>0</v>
      </c>
      <c r="I41" t="s">
        <v>67</v>
      </c>
    </row>
    <row r="42" spans="2:9" x14ac:dyDescent="0.35">
      <c r="B42" s="8" t="s">
        <v>152</v>
      </c>
      <c r="C42" s="32">
        <v>42391</v>
      </c>
      <c r="D42" s="8" t="s">
        <v>144</v>
      </c>
      <c r="E42" s="9">
        <v>40575</v>
      </c>
      <c r="F42" s="8" t="s">
        <v>145</v>
      </c>
      <c r="G42" s="65">
        <v>18.48</v>
      </c>
      <c r="H42" s="33">
        <v>7.93</v>
      </c>
      <c r="I42" t="s">
        <v>67</v>
      </c>
    </row>
    <row r="43" spans="2:9" x14ac:dyDescent="0.35">
      <c r="B43" s="8" t="s">
        <v>152</v>
      </c>
      <c r="C43" s="32">
        <v>42391</v>
      </c>
      <c r="D43" s="8" t="s">
        <v>146</v>
      </c>
      <c r="E43" s="9">
        <v>40575</v>
      </c>
      <c r="F43" s="8" t="s">
        <v>147</v>
      </c>
      <c r="G43" s="65">
        <v>13.57</v>
      </c>
      <c r="H43" s="33">
        <v>1.18</v>
      </c>
      <c r="I43" t="s">
        <v>67</v>
      </c>
    </row>
    <row r="44" spans="2:9" x14ac:dyDescent="0.35">
      <c r="B44" s="8" t="s">
        <v>152</v>
      </c>
      <c r="C44" s="32">
        <v>42391</v>
      </c>
      <c r="D44" s="8" t="s">
        <v>148</v>
      </c>
      <c r="E44" s="9">
        <v>42156</v>
      </c>
      <c r="F44" s="8" t="s">
        <v>69</v>
      </c>
      <c r="G44" s="65">
        <v>25.69</v>
      </c>
      <c r="H44" s="33" t="s">
        <v>153</v>
      </c>
      <c r="I44" t="s">
        <v>67</v>
      </c>
    </row>
    <row r="45" spans="2:9" x14ac:dyDescent="0.35">
      <c r="B45" s="8" t="s">
        <v>152</v>
      </c>
      <c r="C45" s="32">
        <v>42391</v>
      </c>
      <c r="D45" s="8" t="s">
        <v>149</v>
      </c>
      <c r="E45" s="9">
        <v>42156</v>
      </c>
      <c r="F45" s="8" t="s">
        <v>69</v>
      </c>
      <c r="G45" s="65">
        <v>25.84</v>
      </c>
      <c r="H45" s="33" t="s">
        <v>153</v>
      </c>
      <c r="I45" t="s">
        <v>67</v>
      </c>
    </row>
    <row r="46" spans="2:9" x14ac:dyDescent="0.35">
      <c r="B46" s="8" t="s">
        <v>152</v>
      </c>
      <c r="C46" s="32">
        <v>42391</v>
      </c>
      <c r="D46" s="8" t="s">
        <v>150</v>
      </c>
      <c r="E46" s="9">
        <v>42156</v>
      </c>
      <c r="F46" s="8" t="s">
        <v>69</v>
      </c>
      <c r="G46" s="65">
        <v>25.94</v>
      </c>
      <c r="H46" s="33" t="s">
        <v>153</v>
      </c>
      <c r="I46" t="s">
        <v>67</v>
      </c>
    </row>
    <row r="48" spans="2:9" x14ac:dyDescent="0.35">
      <c r="C48" s="66" t="s">
        <v>153</v>
      </c>
      <c r="D48" t="s">
        <v>161</v>
      </c>
      <c r="F48" t="s">
        <v>154</v>
      </c>
    </row>
  </sheetData>
  <sheetProtection algorithmName="SHA-512" hashValue="+ExoSFB1XoCvow9z+elIZ+XVfnZ1BNftR3zDeoVtoVbo3qCLOU1xDyPRaJD/99o2ykzXvve5y+oZLJYI5JHgvw==" saltValue="LHjym+k+x612kJjyokRE5A==" spinCount="100000" sheet="1" objects="1" scenarios="1"/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34998626667073579"/>
  </sheetPr>
  <dimension ref="A1:F52"/>
  <sheetViews>
    <sheetView zoomScale="90" zoomScaleNormal="90" workbookViewId="0">
      <selection activeCell="C9" sqref="C9"/>
    </sheetView>
  </sheetViews>
  <sheetFormatPr defaultRowHeight="14.5" x14ac:dyDescent="0.35"/>
  <cols>
    <col min="1" max="1" width="54" bestFit="1" customWidth="1"/>
    <col min="2" max="2" width="53.54296875" customWidth="1"/>
    <col min="3" max="3" width="50.26953125" bestFit="1" customWidth="1"/>
    <col min="4" max="4" width="54.1796875" customWidth="1"/>
    <col min="5" max="5" width="29.54296875" bestFit="1" customWidth="1"/>
    <col min="6" max="6" width="17.26953125" bestFit="1" customWidth="1"/>
    <col min="7" max="7" width="14.54296875" bestFit="1" customWidth="1"/>
    <col min="9" max="9" width="14.81640625" bestFit="1" customWidth="1"/>
  </cols>
  <sheetData>
    <row r="1" spans="1:6" x14ac:dyDescent="0.35">
      <c r="A1" s="2" t="s">
        <v>46</v>
      </c>
    </row>
    <row r="2" spans="1:6" x14ac:dyDescent="0.35">
      <c r="A2" t="s">
        <v>1</v>
      </c>
      <c r="B2" s="4" t="s">
        <v>44</v>
      </c>
      <c r="C2" s="4" t="s">
        <v>0</v>
      </c>
      <c r="D2" s="5" t="s">
        <v>10</v>
      </c>
      <c r="E2" s="5" t="s">
        <v>12</v>
      </c>
      <c r="F2" s="5" t="s">
        <v>7</v>
      </c>
    </row>
    <row r="3" spans="1:6" x14ac:dyDescent="0.35">
      <c r="A3" t="s">
        <v>163</v>
      </c>
      <c r="B3" s="31" t="s">
        <v>164</v>
      </c>
      <c r="C3" s="3" t="s">
        <v>165</v>
      </c>
      <c r="D3" s="3" t="s">
        <v>152</v>
      </c>
      <c r="E3" s="7">
        <v>42391</v>
      </c>
      <c r="F3" s="3" t="s">
        <v>67</v>
      </c>
    </row>
    <row r="5" spans="1:6" x14ac:dyDescent="0.35">
      <c r="A5" s="2" t="s">
        <v>14</v>
      </c>
      <c r="B5" s="13"/>
      <c r="C5" s="2" t="s">
        <v>50</v>
      </c>
    </row>
    <row r="6" spans="1:6" x14ac:dyDescent="0.35">
      <c r="A6" s="13" t="s">
        <v>13</v>
      </c>
      <c r="C6" s="13" t="s">
        <v>58</v>
      </c>
    </row>
    <row r="7" spans="1:6" x14ac:dyDescent="0.35">
      <c r="A7" s="3" t="s">
        <v>2</v>
      </c>
      <c r="C7" t="s">
        <v>3</v>
      </c>
      <c r="D7" t="s">
        <v>0</v>
      </c>
    </row>
    <row r="8" spans="1:6" x14ac:dyDescent="0.35">
      <c r="A8" s="31" t="s">
        <v>164</v>
      </c>
      <c r="C8" s="8" t="s">
        <v>80</v>
      </c>
      <c r="D8" s="8" t="s">
        <v>81</v>
      </c>
    </row>
    <row r="9" spans="1:6" x14ac:dyDescent="0.35">
      <c r="A9" s="31" t="s">
        <v>166</v>
      </c>
      <c r="C9" s="8" t="s">
        <v>82</v>
      </c>
      <c r="D9" s="8" t="s">
        <v>83</v>
      </c>
    </row>
    <row r="10" spans="1:6" x14ac:dyDescent="0.35">
      <c r="A10" s="31" t="s">
        <v>167</v>
      </c>
      <c r="C10" s="8" t="s">
        <v>84</v>
      </c>
      <c r="D10" s="8" t="s">
        <v>85</v>
      </c>
    </row>
    <row r="11" spans="1:6" x14ac:dyDescent="0.35">
      <c r="A11" s="31" t="s">
        <v>168</v>
      </c>
      <c r="C11" s="8" t="s">
        <v>86</v>
      </c>
      <c r="D11" s="8" t="s">
        <v>87</v>
      </c>
    </row>
    <row r="12" spans="1:6" ht="29" x14ac:dyDescent="0.35">
      <c r="A12" s="37" t="s">
        <v>76</v>
      </c>
      <c r="C12" s="8" t="s">
        <v>88</v>
      </c>
      <c r="D12" s="8" t="s">
        <v>89</v>
      </c>
    </row>
    <row r="13" spans="1:6" x14ac:dyDescent="0.35">
      <c r="C13" s="8" t="s">
        <v>90</v>
      </c>
      <c r="D13" s="8" t="s">
        <v>91</v>
      </c>
    </row>
    <row r="14" spans="1:6" x14ac:dyDescent="0.35">
      <c r="C14" s="8" t="s">
        <v>92</v>
      </c>
      <c r="D14" s="8" t="s">
        <v>93</v>
      </c>
    </row>
    <row r="15" spans="1:6" x14ac:dyDescent="0.35">
      <c r="C15" s="8" t="s">
        <v>94</v>
      </c>
      <c r="D15" s="8" t="s">
        <v>95</v>
      </c>
    </row>
    <row r="16" spans="1:6" x14ac:dyDescent="0.35">
      <c r="C16" s="8" t="s">
        <v>96</v>
      </c>
      <c r="D16" s="8" t="s">
        <v>97</v>
      </c>
    </row>
    <row r="17" spans="3:4" x14ac:dyDescent="0.35">
      <c r="C17" s="8" t="s">
        <v>98</v>
      </c>
      <c r="D17" s="8" t="s">
        <v>97</v>
      </c>
    </row>
    <row r="18" spans="3:4" x14ac:dyDescent="0.35">
      <c r="C18" s="8" t="s">
        <v>99</v>
      </c>
      <c r="D18" s="8" t="s">
        <v>100</v>
      </c>
    </row>
    <row r="19" spans="3:4" x14ac:dyDescent="0.35">
      <c r="C19" s="8" t="s">
        <v>101</v>
      </c>
      <c r="D19" s="8" t="s">
        <v>102</v>
      </c>
    </row>
    <row r="20" spans="3:4" x14ac:dyDescent="0.35">
      <c r="C20" s="8" t="s">
        <v>103</v>
      </c>
      <c r="D20" s="8" t="s">
        <v>104</v>
      </c>
    </row>
    <row r="21" spans="3:4" x14ac:dyDescent="0.35">
      <c r="C21" s="8" t="s">
        <v>105</v>
      </c>
      <c r="D21" s="8" t="s">
        <v>104</v>
      </c>
    </row>
    <row r="22" spans="3:4" x14ac:dyDescent="0.35">
      <c r="C22" s="8" t="s">
        <v>106</v>
      </c>
      <c r="D22" s="8" t="s">
        <v>104</v>
      </c>
    </row>
    <row r="23" spans="3:4" x14ac:dyDescent="0.35">
      <c r="C23" s="8" t="s">
        <v>107</v>
      </c>
      <c r="D23" s="8" t="s">
        <v>104</v>
      </c>
    </row>
    <row r="24" spans="3:4" x14ac:dyDescent="0.35">
      <c r="C24" s="8" t="s">
        <v>108</v>
      </c>
      <c r="D24" s="8" t="s">
        <v>104</v>
      </c>
    </row>
    <row r="25" spans="3:4" x14ac:dyDescent="0.35">
      <c r="C25" s="8" t="s">
        <v>109</v>
      </c>
      <c r="D25" s="8" t="s">
        <v>104</v>
      </c>
    </row>
    <row r="26" spans="3:4" x14ac:dyDescent="0.35">
      <c r="C26" s="8" t="s">
        <v>110</v>
      </c>
      <c r="D26" s="8" t="s">
        <v>104</v>
      </c>
    </row>
    <row r="27" spans="3:4" x14ac:dyDescent="0.35">
      <c r="C27" s="8" t="s">
        <v>111</v>
      </c>
      <c r="D27" s="8" t="s">
        <v>104</v>
      </c>
    </row>
    <row r="28" spans="3:4" x14ac:dyDescent="0.35">
      <c r="C28" s="8" t="s">
        <v>112</v>
      </c>
      <c r="D28" s="8" t="s">
        <v>104</v>
      </c>
    </row>
    <row r="29" spans="3:4" x14ac:dyDescent="0.35">
      <c r="C29" s="8" t="s">
        <v>162</v>
      </c>
      <c r="D29" s="8" t="s">
        <v>151</v>
      </c>
    </row>
    <row r="30" spans="3:4" x14ac:dyDescent="0.35">
      <c r="C30" s="8" t="s">
        <v>113</v>
      </c>
      <c r="D30" s="8" t="s">
        <v>151</v>
      </c>
    </row>
    <row r="31" spans="3:4" x14ac:dyDescent="0.35">
      <c r="C31" s="8" t="s">
        <v>114</v>
      </c>
      <c r="D31" s="8" t="s">
        <v>115</v>
      </c>
    </row>
    <row r="32" spans="3:4" x14ac:dyDescent="0.35">
      <c r="C32" s="8" t="s">
        <v>116</v>
      </c>
      <c r="D32" s="8" t="s">
        <v>117</v>
      </c>
    </row>
    <row r="33" spans="3:4" x14ac:dyDescent="0.35">
      <c r="C33" s="8" t="s">
        <v>118</v>
      </c>
      <c r="D33" s="8" t="s">
        <v>119</v>
      </c>
    </row>
    <row r="34" spans="3:4" x14ac:dyDescent="0.35">
      <c r="C34" s="8" t="s">
        <v>120</v>
      </c>
      <c r="D34" s="8" t="s">
        <v>119</v>
      </c>
    </row>
    <row r="35" spans="3:4" x14ac:dyDescent="0.35">
      <c r="C35" s="8" t="s">
        <v>121</v>
      </c>
      <c r="D35" s="8" t="s">
        <v>122</v>
      </c>
    </row>
    <row r="36" spans="3:4" x14ac:dyDescent="0.35">
      <c r="C36" s="8" t="s">
        <v>123</v>
      </c>
      <c r="D36" s="8" t="s">
        <v>68</v>
      </c>
    </row>
    <row r="37" spans="3:4" x14ac:dyDescent="0.35">
      <c r="C37" s="8" t="s">
        <v>124</v>
      </c>
      <c r="D37" s="8" t="s">
        <v>68</v>
      </c>
    </row>
    <row r="38" spans="3:4" x14ac:dyDescent="0.35">
      <c r="C38" s="8" t="s">
        <v>125</v>
      </c>
      <c r="D38" s="8" t="s">
        <v>68</v>
      </c>
    </row>
    <row r="39" spans="3:4" x14ac:dyDescent="0.35">
      <c r="C39" s="8" t="s">
        <v>126</v>
      </c>
      <c r="D39" s="8" t="s">
        <v>127</v>
      </c>
    </row>
    <row r="40" spans="3:4" x14ac:dyDescent="0.35">
      <c r="C40" s="8" t="s">
        <v>128</v>
      </c>
      <c r="D40" s="8" t="s">
        <v>129</v>
      </c>
    </row>
    <row r="41" spans="3:4" x14ac:dyDescent="0.35">
      <c r="C41" s="8" t="s">
        <v>130</v>
      </c>
      <c r="D41" s="8" t="s">
        <v>131</v>
      </c>
    </row>
    <row r="42" spans="3:4" x14ac:dyDescent="0.35">
      <c r="C42" s="8" t="s">
        <v>132</v>
      </c>
      <c r="D42" s="8" t="s">
        <v>133</v>
      </c>
    </row>
    <row r="43" spans="3:4" x14ac:dyDescent="0.35">
      <c r="C43" s="8" t="s">
        <v>134</v>
      </c>
      <c r="D43" s="8" t="s">
        <v>135</v>
      </c>
    </row>
    <row r="44" spans="3:4" x14ac:dyDescent="0.35">
      <c r="C44" s="8" t="s">
        <v>136</v>
      </c>
      <c r="D44" s="8" t="s">
        <v>137</v>
      </c>
    </row>
    <row r="45" spans="3:4" x14ac:dyDescent="0.35">
      <c r="C45" s="8" t="s">
        <v>138</v>
      </c>
      <c r="D45" s="8" t="s">
        <v>139</v>
      </c>
    </row>
    <row r="46" spans="3:4" x14ac:dyDescent="0.35">
      <c r="C46" s="8" t="s">
        <v>140</v>
      </c>
      <c r="D46" s="8" t="s">
        <v>141</v>
      </c>
    </row>
    <row r="47" spans="3:4" x14ac:dyDescent="0.35">
      <c r="C47" s="8" t="s">
        <v>142</v>
      </c>
      <c r="D47" s="8" t="s">
        <v>143</v>
      </c>
    </row>
    <row r="48" spans="3:4" x14ac:dyDescent="0.35">
      <c r="C48" s="8" t="s">
        <v>144</v>
      </c>
      <c r="D48" s="8" t="s">
        <v>145</v>
      </c>
    </row>
    <row r="49" spans="3:4" x14ac:dyDescent="0.35">
      <c r="C49" s="8" t="s">
        <v>146</v>
      </c>
      <c r="D49" s="8" t="s">
        <v>147</v>
      </c>
    </row>
    <row r="50" spans="3:4" x14ac:dyDescent="0.35">
      <c r="C50" s="8" t="s">
        <v>148</v>
      </c>
      <c r="D50" s="8" t="s">
        <v>69</v>
      </c>
    </row>
    <row r="51" spans="3:4" x14ac:dyDescent="0.35">
      <c r="C51" s="8" t="s">
        <v>149</v>
      </c>
      <c r="D51" s="8" t="s">
        <v>69</v>
      </c>
    </row>
    <row r="52" spans="3:4" x14ac:dyDescent="0.35">
      <c r="C52" s="8" t="s">
        <v>150</v>
      </c>
      <c r="D52" s="8" t="s">
        <v>69</v>
      </c>
    </row>
  </sheetData>
  <sheetProtection algorithmName="SHA-512" hashValue="6TDcvBO0cxT4e6xmTLWrf0IQl88gTiWOJ1sVhvtPKfAdm0C2hIjQXh0SOhYskwGbOUWBbOm/lcxNHttVfnTuVA==" saltValue="ZqnAf1Reuf6eY6T+GvrFRg==" spinCount="100000" sheet="1" objects="1" scenarios="1"/>
  <sortState xmlns:xlrd2="http://schemas.microsoft.com/office/spreadsheetml/2017/richdata2" ref="A102:B113">
    <sortCondition ref="A102:A113"/>
  </sortState>
  <conditionalFormatting sqref="G3">
    <cfRule type="containsText" dxfId="13" priority="1" operator="containsText" text="FALSE">
      <formula>NOT(ISERROR(SEARCH("FALSE",G3)))</formula>
    </cfRule>
  </conditionalFormatting>
  <conditionalFormatting sqref="A3">
    <cfRule type="duplicateValues" dxfId="12" priority="71"/>
  </conditionalFormatting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B11"/>
  <sheetViews>
    <sheetView zoomScale="80" zoomScaleNormal="80" workbookViewId="0">
      <selection activeCell="B7" sqref="B7"/>
    </sheetView>
  </sheetViews>
  <sheetFormatPr defaultColWidth="9.1796875" defaultRowHeight="14.5" x14ac:dyDescent="0.35"/>
  <cols>
    <col min="1" max="1" width="11.54296875" style="20" bestFit="1" customWidth="1"/>
    <col min="2" max="2" width="130.7265625" customWidth="1"/>
  </cols>
  <sheetData>
    <row r="2" spans="1:2" ht="21" x14ac:dyDescent="0.5">
      <c r="A2" s="101" t="s">
        <v>57</v>
      </c>
      <c r="B2" s="101"/>
    </row>
    <row r="3" spans="1:2" x14ac:dyDescent="0.35">
      <c r="A3" s="21" t="s">
        <v>51</v>
      </c>
      <c r="B3" s="23"/>
    </row>
    <row r="4" spans="1:2" x14ac:dyDescent="0.35">
      <c r="A4" s="102">
        <v>1</v>
      </c>
      <c r="B4" s="22" t="s">
        <v>52</v>
      </c>
    </row>
    <row r="5" spans="1:2" ht="87" x14ac:dyDescent="0.35">
      <c r="A5" s="103"/>
      <c r="B5" s="24" t="s">
        <v>79</v>
      </c>
    </row>
    <row r="6" spans="1:2" ht="29" x14ac:dyDescent="0.35">
      <c r="A6" s="102">
        <f>A4+1</f>
        <v>2</v>
      </c>
      <c r="B6" s="25" t="s">
        <v>155</v>
      </c>
    </row>
    <row r="7" spans="1:2" ht="391.5" x14ac:dyDescent="0.35">
      <c r="A7" s="103"/>
      <c r="B7" s="30" t="s">
        <v>156</v>
      </c>
    </row>
    <row r="8" spans="1:2" x14ac:dyDescent="0.35">
      <c r="A8" s="102">
        <v>3</v>
      </c>
      <c r="B8" s="22" t="s">
        <v>53</v>
      </c>
    </row>
    <row r="9" spans="1:2" x14ac:dyDescent="0.35">
      <c r="A9" s="103"/>
      <c r="B9" s="26" t="s">
        <v>157</v>
      </c>
    </row>
    <row r="10" spans="1:2" ht="58" x14ac:dyDescent="0.35">
      <c r="A10" s="28" t="s">
        <v>55</v>
      </c>
      <c r="B10" s="27" t="s">
        <v>56</v>
      </c>
    </row>
    <row r="11" spans="1:2" ht="159.5" x14ac:dyDescent="0.35">
      <c r="A11" s="28" t="s">
        <v>54</v>
      </c>
      <c r="B11" s="29" t="s">
        <v>158</v>
      </c>
    </row>
  </sheetData>
  <sheetProtection algorithmName="SHA-512" hashValue="Z3mD9uFFJ3a7QwGdH1xs7G1ljgD1If3JMkFlcIFfi354JDl7wu44dhcFH294b+Ph7vesGAgVQCs1VhsavWzLtA==" saltValue="qgDuS3tM2GS13Qc83FHHqg==" spinCount="100000" sheet="1" objects="1" scenarios="1"/>
  <mergeCells count="4">
    <mergeCell ref="A2:B2"/>
    <mergeCell ref="A4:A5"/>
    <mergeCell ref="A6:A7"/>
    <mergeCell ref="A8:A9"/>
  </mergeCells>
  <pageMargins left="0.7" right="0.7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PW_Data</vt:lpstr>
      <vt:lpstr>Gen_Dec</vt:lpstr>
      <vt:lpstr>Assumptions</vt:lpstr>
      <vt:lpstr>Data Entry Instructions</vt:lpstr>
    </vt:vector>
  </TitlesOfParts>
  <Company>Manpower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Mishler, Christopher</dc:creator>
  <cp:keywords>WCAA;Prevailing Wage;"Davis-Bacon</cp:keywords>
  <dc:description>Added Rate_OT_VAC for OT test and added Rate_Fringe_Cash, after changing Rate_Fringe to Rate_Fringe_Fund. DELETED PROJ_AMT_VACATION field as unnecessary and misleading.</dc:description>
  <cp:lastModifiedBy>Faye Northey</cp:lastModifiedBy>
  <cp:lastPrinted>2016-08-24T14:50:28Z</cp:lastPrinted>
  <dcterms:created xsi:type="dcterms:W3CDTF">2016-05-13T14:35:44Z</dcterms:created>
  <dcterms:modified xsi:type="dcterms:W3CDTF">2023-03-06T21:19:45Z</dcterms:modified>
</cp:coreProperties>
</file>